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eiro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&quot;R$&quot; #.##0,00"/>
    <numFmt numFmtId="167" formatCode="0,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11182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F0FDFA"/>
      </patternFill>
    </fill>
    <fill>
      <patternFill patternType="solid">
        <fgColor rgb="0016A34A"/>
      </patternFill>
    </fill>
    <fill>
      <patternFill patternType="solid">
        <fgColor rgb="00FEF3C7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21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right" vertical="center"/>
    </xf>
    <xf numFmtId="167" fontId="5" fillId="2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111827"/>
        <sz val="10"/>
      </font>
      <fill>
        <patternFill patternType="solid">
          <fgColor rgb="00FEF3C7"/>
        </patternFill>
      </fill>
    </dxf>
    <dxf>
      <font>
        <name val="Aptos"/>
        <b val="1"/>
        <color rgb="00FFFFFF"/>
        <sz val="10"/>
      </font>
      <fill>
        <patternFill patternType="solid">
          <fgColor rgb="0006B6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Custos estimados versus realizados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'Orçamento'!B7</f>
            </strRef>
          </tx>
          <spPr>
            <a:solidFill xmlns:a="http://schemas.openxmlformats.org/drawingml/2006/main">
              <a:srgbClr val="111827"/>
            </a:solidFill>
            <a:ln xmlns:a="http://schemas.openxmlformats.org/drawingml/2006/main">
              <a:prstDash val="solid"/>
            </a:ln>
          </spPr>
          <cat>
            <numRef>
              <f>'Orçamento'!$A$8:$A$13</f>
            </numRef>
          </cat>
          <val>
            <numRef>
              <f>'Orçamento'!$B$8:$B$13</f>
            </numRef>
          </val>
        </ser>
        <ser>
          <idx val="1"/>
          <order val="1"/>
          <tx>
            <strRef>
              <f>'Orçamento'!C7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'Orçamento'!$A$8:$A$13</f>
            </numRef>
          </cat>
          <val>
            <numRef>
              <f>'Orçamento'!$C$8:$C$13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orçamento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'Orçamento'!B7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6B6D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118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'Orçamento'!$A$8:$A$13</f>
            </numRef>
          </cat>
          <val>
            <numRef>
              <f>'Orçamento'!$B$8:$B$13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Custos realizados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'Roteiro'!O1</f>
            </strRef>
          </tx>
          <spPr>
            <a:ln xmlns:a="http://schemas.openxmlformats.org/drawingml/2006/main" w="26000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'Roteiro'!$B$2:$B$111</f>
            </numRef>
          </cat>
          <val>
            <numRef>
              <f>'Roteiro'!$O$2:$O$111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Roteiro" displayName="TabelaRoteiro" ref="A1:Q111" headerRowCount="1">
  <autoFilter ref="A1:Q111"/>
  <tableColumns count="17">
    <tableColumn id="1" name="ID"/>
    <tableColumn id="2" name="Data"/>
    <tableColumn id="3" name="Dia"/>
    <tableColumn id="4" name="Cidade"/>
    <tableColumn id="5" name="Estado"/>
    <tableColumn id="6" name="Período"/>
    <tableColumn id="7" name="Categoria"/>
    <tableColumn id="8" name="Atividade"/>
    <tableColumn id="9" name="Endereço/Local"/>
    <tableColumn id="10" name="Horário início"/>
    <tableColumn id="11" name="Horário fim"/>
    <tableColumn id="12" name="Reserva/Nº confirmação"/>
    <tableColumn id="13" name="Responsável"/>
    <tableColumn id="14" name="Custo estimado (R$)"/>
    <tableColumn id="15" name="Custo realizado (R$)"/>
    <tableColumn id="16" name="Status"/>
    <tableColumn id="17" name="Observaçõ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elaOrcamento" displayName="TabelaOrcamento" ref="A7:F13" headerRowCount="1">
  <autoFilter ref="A7:F13"/>
  <tableColumns count="6">
    <tableColumn id="1" name="Categoria"/>
    <tableColumn id="2" name="Orçamento previsto (R$)"/>
    <tableColumn id="3" name="Gasto realizado (R$)"/>
    <tableColumn id="4" name="Saldo (R$)"/>
    <tableColumn id="5" name="% utilizado"/>
    <tableColumn id="6" name="Status orçamentári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Q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6" customWidth="1" min="3" max="3"/>
    <col width="19" customWidth="1" min="4" max="4"/>
    <col width="10" customWidth="1" min="5" max="5"/>
    <col width="14" customWidth="1" min="6" max="6"/>
    <col width="16" customWidth="1" min="7" max="7"/>
    <col width="34" customWidth="1" min="8" max="8"/>
    <col width="36" customWidth="1" min="9" max="9"/>
    <col width="14" customWidth="1" min="10" max="10"/>
    <col width="14" customWidth="1" min="11" max="11"/>
    <col width="23" customWidth="1" min="12" max="12"/>
    <col width="19" customWidth="1" min="13" max="13"/>
    <col width="20" customWidth="1" min="14" max="14"/>
    <col width="20" customWidth="1" min="15" max="15"/>
    <col width="15" customWidth="1" min="16" max="16"/>
    <col width="34" customWidth="1" min="17" max="17"/>
  </cols>
  <sheetData>
    <row r="1" ht="28" customHeight="1">
      <c r="A1" s="1" t="inlineStr">
        <is>
          <t>ID</t>
        </is>
      </c>
      <c r="B1" s="1" t="inlineStr">
        <is>
          <t>Data</t>
        </is>
      </c>
      <c r="C1" s="1" t="inlineStr">
        <is>
          <t>Dia</t>
        </is>
      </c>
      <c r="D1" s="1" t="inlineStr">
        <is>
          <t>Cidade</t>
        </is>
      </c>
      <c r="E1" s="1" t="inlineStr">
        <is>
          <t>Estado</t>
        </is>
      </c>
      <c r="F1" s="1" t="inlineStr">
        <is>
          <t>Período</t>
        </is>
      </c>
      <c r="G1" s="1" t="inlineStr">
        <is>
          <t>Categoria</t>
        </is>
      </c>
      <c r="H1" s="1" t="inlineStr">
        <is>
          <t>Atividade</t>
        </is>
      </c>
      <c r="I1" s="1" t="inlineStr">
        <is>
          <t>Endereço/Local</t>
        </is>
      </c>
      <c r="J1" s="1" t="inlineStr">
        <is>
          <t>Horário início</t>
        </is>
      </c>
      <c r="K1" s="1" t="inlineStr">
        <is>
          <t>Horário fim</t>
        </is>
      </c>
      <c r="L1" s="1" t="inlineStr">
        <is>
          <t>Reserva/Nº confirmação</t>
        </is>
      </c>
      <c r="M1" s="1" t="inlineStr">
        <is>
          <t>Responsável</t>
        </is>
      </c>
      <c r="N1" s="1" t="inlineStr">
        <is>
          <t>Custo estimado (R$)</t>
        </is>
      </c>
      <c r="O1" s="1" t="inlineStr">
        <is>
          <t>Custo realizado (R$)</t>
        </is>
      </c>
      <c r="P1" s="1" t="inlineStr">
        <is>
          <t>Status</t>
        </is>
      </c>
      <c r="Q1" s="1" t="inlineStr">
        <is>
          <t>Observações</t>
        </is>
      </c>
    </row>
    <row r="2" ht="34" customHeight="1">
      <c r="A2" s="2">
        <f>IF('Roteiro'!$B2="","",COUNT('Roteiro'!$B$2:$B2))</f>
        <v/>
      </c>
      <c r="B2" s="3" t="n">
        <v>46213</v>
      </c>
      <c r="C2" s="4" t="inlineStr">
        <is>
          <t>São Paulo</t>
        </is>
      </c>
      <c r="D2" s="5" t="inlineStr">
        <is>
          <t>SP</t>
        </is>
      </c>
      <c r="E2" s="6" t="inlineStr">
        <is>
          <t>Manhã</t>
        </is>
      </c>
      <c r="F2" s="6" t="inlineStr">
        <is>
          <t>Transporte</t>
        </is>
      </c>
      <c r="G2" s="6" t="inlineStr">
        <is>
          <t>Chegada e traslado ao hotel</t>
        </is>
      </c>
      <c r="H2" s="5" t="inlineStr">
        <is>
          <t>Aeroporto de Congonhas / Hotel Paulista</t>
        </is>
      </c>
      <c r="I2" s="7" t="n">
        <v>0.3958333333333333</v>
      </c>
      <c r="J2" s="8" t="n">
        <v>0.4583333333333333</v>
      </c>
      <c r="K2" s="8" t="inlineStr">
        <is>
          <t>TRF-2026-0710</t>
        </is>
      </c>
      <c r="L2" s="5" t="inlineStr">
        <is>
          <t>João Silva</t>
        </is>
      </c>
      <c r="M2" s="5" t="n">
        <v>180</v>
      </c>
      <c r="N2" s="9" t="n">
        <v>180</v>
      </c>
      <c r="O2" s="9" t="inlineStr">
        <is>
          <t>Concluído</t>
        </is>
      </c>
      <c r="P2" s="6" t="inlineStr">
        <is>
          <t>Confirmar recepção no saguão do desembarque.</t>
        </is>
      </c>
      <c r="Q2" s="5" t="n"/>
    </row>
    <row r="3" ht="34" customHeight="1">
      <c r="A3" s="10">
        <f>IF('Roteiro'!$B3="","",COUNT('Roteiro'!$B$2:$B3))</f>
        <v/>
      </c>
      <c r="B3" s="3" t="n">
        <v>46214</v>
      </c>
      <c r="C3" s="11" t="inlineStr">
        <is>
          <t>São Paulo</t>
        </is>
      </c>
      <c r="D3" s="5" t="inlineStr">
        <is>
          <t>SP</t>
        </is>
      </c>
      <c r="E3" s="6" t="inlineStr">
        <is>
          <t>Tarde</t>
        </is>
      </c>
      <c r="F3" s="6" t="inlineStr">
        <is>
          <t>Passeios</t>
        </is>
      </c>
      <c r="G3" s="6" t="inlineStr">
        <is>
          <t>Avenida Paulista e MASP</t>
        </is>
      </c>
      <c r="H3" s="5" t="inlineStr">
        <is>
          <t>Avenida Paulista, 1578 - Bela Vista</t>
        </is>
      </c>
      <c r="I3" s="7" t="n">
        <v>0.5416666666666666</v>
      </c>
      <c r="J3" s="8" t="n">
        <v>0.75</v>
      </c>
      <c r="K3" s="8" t="inlineStr">
        <is>
          <t>MASP-2026-0711</t>
        </is>
      </c>
      <c r="L3" s="5" t="inlineStr">
        <is>
          <t>Maria Oliveira</t>
        </is>
      </c>
      <c r="M3" s="5" t="n">
        <v>90</v>
      </c>
      <c r="N3" s="9" t="n">
        <v>90</v>
      </c>
      <c r="O3" s="9" t="inlineStr">
        <is>
          <t>Concluído</t>
        </is>
      </c>
      <c r="P3" s="6" t="inlineStr">
        <is>
          <t>Ingresso adquirido para o período da tarde.</t>
        </is>
      </c>
      <c r="Q3" s="5" t="n"/>
    </row>
    <row r="4" ht="34" customHeight="1">
      <c r="A4" s="2">
        <f>IF('Roteiro'!$B4="","",COUNT('Roteiro'!$B$2:$B4))</f>
        <v/>
      </c>
      <c r="B4" s="3" t="n">
        <v>46215</v>
      </c>
      <c r="C4" s="4" t="inlineStr">
        <is>
          <t>São Paulo</t>
        </is>
      </c>
      <c r="D4" s="5" t="inlineStr">
        <is>
          <t>SP</t>
        </is>
      </c>
      <c r="E4" s="6" t="inlineStr">
        <is>
          <t>Noite</t>
        </is>
      </c>
      <c r="F4" s="6" t="inlineStr">
        <is>
          <t>Alimentação</t>
        </is>
      </c>
      <c r="G4" s="6" t="inlineStr">
        <is>
          <t>Jantar em restaurante brasileiro</t>
        </is>
      </c>
      <c r="H4" s="5" t="inlineStr">
        <is>
          <t>Rua Oscar Freire, 1050 - Jardins</t>
        </is>
      </c>
      <c r="I4" s="7" t="n">
        <v>0.8125</v>
      </c>
      <c r="J4" s="8" t="n">
        <v>0.8958333333333334</v>
      </c>
      <c r="K4" s="8" t="inlineStr">
        <is>
          <t>JANTAR-2026-0712</t>
        </is>
      </c>
      <c r="L4" s="5" t="inlineStr">
        <is>
          <t>Pedro Santos</t>
        </is>
      </c>
      <c r="M4" s="5" t="n">
        <v>240</v>
      </c>
      <c r="N4" s="9" t="n">
        <v>240</v>
      </c>
      <c r="O4" s="9" t="inlineStr">
        <is>
          <t>Concluído</t>
        </is>
      </c>
      <c r="P4" s="6" t="inlineStr">
        <is>
          <t>Reserva para quatro pessoas.</t>
        </is>
      </c>
      <c r="Q4" s="5" t="n"/>
    </row>
    <row r="5" ht="34" customHeight="1">
      <c r="A5" s="10">
        <f>IF('Roteiro'!$B5="","",COUNT('Roteiro'!$B$2:$B5))</f>
        <v/>
      </c>
      <c r="B5" s="3" t="n">
        <v>46216</v>
      </c>
      <c r="C5" s="11" t="inlineStr">
        <is>
          <t>Rio de Janeiro</t>
        </is>
      </c>
      <c r="D5" s="5" t="inlineStr">
        <is>
          <t>RJ</t>
        </is>
      </c>
      <c r="E5" s="6" t="inlineStr">
        <is>
          <t>Manhã</t>
        </is>
      </c>
      <c r="F5" s="6" t="inlineStr">
        <is>
          <t>Transporte</t>
        </is>
      </c>
      <c r="G5" s="6" t="inlineStr">
        <is>
          <t>Voo São Paulo–Rio de Janeiro</t>
        </is>
      </c>
      <c r="H5" s="5" t="inlineStr">
        <is>
          <t>Aeroporto de Congonhas / Santos Dumont</t>
        </is>
      </c>
      <c r="I5" s="7" t="n">
        <v>0.34375</v>
      </c>
      <c r="J5" s="8" t="n">
        <v>0.3958333333333333</v>
      </c>
      <c r="K5" s="8" t="inlineStr">
        <is>
          <t>VOO-RJ-2026-0713</t>
        </is>
      </c>
      <c r="L5" s="5" t="inlineStr">
        <is>
          <t>Ana Souza</t>
        </is>
      </c>
      <c r="M5" s="5" t="n">
        <v>650</v>
      </c>
      <c r="N5" s="9" t="n">
        <v>650</v>
      </c>
      <c r="O5" s="9" t="inlineStr">
        <is>
          <t>Concluído</t>
        </is>
      </c>
      <c r="P5" s="6" t="inlineStr">
        <is>
          <t>Check-in digital realizado.</t>
        </is>
      </c>
      <c r="Q5" s="5" t="n"/>
    </row>
    <row r="6" ht="34" customHeight="1">
      <c r="A6" s="2">
        <f>IF('Roteiro'!$B6="","",COUNT('Roteiro'!$B$2:$B6))</f>
        <v/>
      </c>
      <c r="B6" s="3" t="n">
        <v>46217</v>
      </c>
      <c r="C6" s="4" t="inlineStr">
        <is>
          <t>Rio de Janeiro</t>
        </is>
      </c>
      <c r="D6" s="5" t="inlineStr">
        <is>
          <t>RJ</t>
        </is>
      </c>
      <c r="E6" s="6" t="inlineStr">
        <is>
          <t>Manhã</t>
        </is>
      </c>
      <c r="F6" s="6" t="inlineStr">
        <is>
          <t>Passeios</t>
        </is>
      </c>
      <c r="G6" s="6" t="inlineStr">
        <is>
          <t>Cristo Redentor</t>
        </is>
      </c>
      <c r="H6" s="5" t="inlineStr">
        <is>
          <t>Parque Nacional da Tijuca - Corcovado</t>
        </is>
      </c>
      <c r="I6" s="7" t="n">
        <v>0.3333333333333333</v>
      </c>
      <c r="J6" s="8" t="n">
        <v>0.5</v>
      </c>
      <c r="K6" s="8" t="inlineStr">
        <is>
          <t>CRISTO-2026-0714</t>
        </is>
      </c>
      <c r="L6" s="5" t="inlineStr">
        <is>
          <t>João Silva</t>
        </is>
      </c>
      <c r="M6" s="5" t="n">
        <v>320</v>
      </c>
      <c r="N6" s="9" t="n">
        <v>320</v>
      </c>
      <c r="O6" s="9" t="inlineStr">
        <is>
          <t>Concluído</t>
        </is>
      </c>
      <c r="P6" s="6" t="inlineStr">
        <is>
          <t>Levar documento com foto para retirada do bilhete.</t>
        </is>
      </c>
      <c r="Q6" s="5" t="n"/>
    </row>
    <row r="7" ht="34" customHeight="1">
      <c r="A7" s="10">
        <f>IF('Roteiro'!$B7="","",COUNT('Roteiro'!$B$2:$B7))</f>
        <v/>
      </c>
      <c r="B7" s="3" t="n">
        <v>46218</v>
      </c>
      <c r="C7" s="11" t="inlineStr">
        <is>
          <t>Rio de Janeiro</t>
        </is>
      </c>
      <c r="D7" s="5" t="inlineStr">
        <is>
          <t>RJ</t>
        </is>
      </c>
      <c r="E7" s="6" t="inlineStr">
        <is>
          <t>Tarde</t>
        </is>
      </c>
      <c r="F7" s="6" t="inlineStr">
        <is>
          <t>Passeios</t>
        </is>
      </c>
      <c r="G7" s="6" t="inlineStr">
        <is>
          <t>Pão de Açúcar</t>
        </is>
      </c>
      <c r="H7" s="5" t="inlineStr">
        <is>
          <t>Avenida Pasteur, 520 - Urca</t>
        </is>
      </c>
      <c r="I7" s="7" t="n">
        <v>0.5833333333333334</v>
      </c>
      <c r="J7" s="8" t="n">
        <v>0.75</v>
      </c>
      <c r="K7" s="8" t="inlineStr">
        <is>
          <t>PAO-2026-0715</t>
        </is>
      </c>
      <c r="L7" s="5" t="inlineStr">
        <is>
          <t>Maria Oliveira</t>
        </is>
      </c>
      <c r="M7" s="5" t="n">
        <v>280</v>
      </c>
      <c r="N7" s="9" t="n">
        <v>280</v>
      </c>
      <c r="O7" s="9" t="inlineStr">
        <is>
          <t>Concluído</t>
        </is>
      </c>
      <c r="P7" s="6" t="inlineStr">
        <is>
          <t>Verificar condições climáticas antes da saída.</t>
        </is>
      </c>
      <c r="Q7" s="5" t="n"/>
    </row>
    <row r="8" ht="34" customHeight="1">
      <c r="A8" s="2">
        <f>IF('Roteiro'!$B8="","",COUNT('Roteiro'!$B$2:$B8))</f>
        <v/>
      </c>
      <c r="B8" s="3" t="n">
        <v>46219</v>
      </c>
      <c r="C8" s="4" t="inlineStr">
        <is>
          <t>Belo Horizonte</t>
        </is>
      </c>
      <c r="D8" s="5" t="inlineStr">
        <is>
          <t>MG</t>
        </is>
      </c>
      <c r="E8" s="6" t="inlineStr">
        <is>
          <t>Manhã</t>
        </is>
      </c>
      <c r="F8" s="6" t="inlineStr">
        <is>
          <t>Transporte</t>
        </is>
      </c>
      <c r="G8" s="6" t="inlineStr">
        <is>
          <t>Deslocamento para Belo Horizonte</t>
        </is>
      </c>
      <c r="H8" s="5" t="inlineStr">
        <is>
          <t>Aeroporto Santos Dumont / Confins</t>
        </is>
      </c>
      <c r="I8" s="7" t="n">
        <v>0.375</v>
      </c>
      <c r="J8" s="8" t="n">
        <v>0.4791666666666667</v>
      </c>
      <c r="K8" s="8" t="inlineStr">
        <is>
          <t>VOO-BH-2026-0716</t>
        </is>
      </c>
      <c r="L8" s="5" t="inlineStr">
        <is>
          <t>Pedro Santos</t>
        </is>
      </c>
      <c r="M8" s="5" t="n">
        <v>420</v>
      </c>
      <c r="N8" s="9" t="n">
        <v>420</v>
      </c>
      <c r="O8" s="9" t="inlineStr">
        <is>
          <t>Concluído</t>
        </is>
      </c>
      <c r="P8" s="6" t="inlineStr">
        <is>
          <t>Bagagem de mão incluída na tarifa.</t>
        </is>
      </c>
      <c r="Q8" s="5" t="n"/>
    </row>
    <row r="9" ht="34" customHeight="1">
      <c r="A9" s="10">
        <f>IF('Roteiro'!$B9="","",COUNT('Roteiro'!$B$2:$B9))</f>
        <v/>
      </c>
      <c r="B9" s="3" t="n">
        <v>46220</v>
      </c>
      <c r="C9" s="11" t="inlineStr">
        <is>
          <t>Belo Horizonte</t>
        </is>
      </c>
      <c r="D9" s="5" t="inlineStr">
        <is>
          <t>MG</t>
        </is>
      </c>
      <c r="E9" s="6" t="inlineStr">
        <is>
          <t>Tarde</t>
        </is>
      </c>
      <c r="F9" s="6" t="inlineStr">
        <is>
          <t>Passeios</t>
        </is>
      </c>
      <c r="G9" s="6" t="inlineStr">
        <is>
          <t>Mercado Central e Praça da Liberdade</t>
        </is>
      </c>
      <c r="H9" s="5" t="inlineStr">
        <is>
          <t>Centro / Funcionários - Belo Horizonte</t>
        </is>
      </c>
      <c r="I9" s="7" t="n">
        <v>0.5625</v>
      </c>
      <c r="J9" s="8" t="n">
        <v>0.75</v>
      </c>
      <c r="K9" s="8" t="inlineStr">
        <is>
          <t>BH-2026-0717</t>
        </is>
      </c>
      <c r="L9" s="5" t="inlineStr">
        <is>
          <t>Ana Souza</t>
        </is>
      </c>
      <c r="M9" s="5" t="n">
        <v>120</v>
      </c>
      <c r="N9" s="9" t="n">
        <v>0</v>
      </c>
      <c r="O9" s="9" t="inlineStr">
        <is>
          <t>Planejado</t>
        </is>
      </c>
      <c r="P9" s="6" t="inlineStr">
        <is>
          <t>Definir ponto de encontro no hotel.</t>
        </is>
      </c>
      <c r="Q9" s="5" t="n"/>
    </row>
    <row r="10" ht="34" customHeight="1">
      <c r="A10" s="2">
        <f>IF('Roteiro'!$B10="","",COUNT('Roteiro'!$B$2:$B10))</f>
        <v/>
      </c>
      <c r="B10" s="3" t="n">
        <v>46221</v>
      </c>
      <c r="C10" s="4" t="inlineStr">
        <is>
          <t>Ouro Preto</t>
        </is>
      </c>
      <c r="D10" s="5" t="inlineStr">
        <is>
          <t>MG</t>
        </is>
      </c>
      <c r="E10" s="6" t="inlineStr">
        <is>
          <t>Dia inteiro</t>
        </is>
      </c>
      <c r="F10" s="6" t="inlineStr">
        <is>
          <t>Passeios</t>
        </is>
      </c>
      <c r="G10" s="6" t="inlineStr">
        <is>
          <t>Excursão histórica</t>
        </is>
      </c>
      <c r="H10" s="5" t="inlineStr">
        <is>
          <t>Centro Histórico de Ouro Preto</t>
        </is>
      </c>
      <c r="I10" s="7" t="n">
        <v>0.3333333333333333</v>
      </c>
      <c r="J10" s="8" t="n">
        <v>0.7291666666666666</v>
      </c>
      <c r="K10" s="8" t="inlineStr">
        <is>
          <t>OP-2026-0718</t>
        </is>
      </c>
      <c r="L10" s="5" t="inlineStr">
        <is>
          <t>João Silva</t>
        </is>
      </c>
      <c r="M10" s="5" t="n">
        <v>350</v>
      </c>
      <c r="N10" s="9" t="n">
        <v>0</v>
      </c>
      <c r="O10" s="9" t="inlineStr">
        <is>
          <t>Reservado</t>
        </is>
      </c>
      <c r="P10" s="6" t="inlineStr">
        <is>
          <t>Confirmar horário de retorno com a agência.</t>
        </is>
      </c>
      <c r="Q10" s="5" t="n"/>
    </row>
    <row r="11" ht="34" customHeight="1">
      <c r="A11" s="10">
        <f>IF('Roteiro'!$B11="","",COUNT('Roteiro'!$B$2:$B11))</f>
        <v/>
      </c>
      <c r="B11" s="3" t="n">
        <v>46222</v>
      </c>
      <c r="C11" s="11" t="inlineStr">
        <is>
          <t>Belo Horizonte</t>
        </is>
      </c>
      <c r="D11" s="5" t="inlineStr">
        <is>
          <t>MG</t>
        </is>
      </c>
      <c r="E11" s="6" t="inlineStr">
        <is>
          <t>Tarde</t>
        </is>
      </c>
      <c r="F11" s="6" t="inlineStr">
        <is>
          <t>Transporte</t>
        </is>
      </c>
      <c r="G11" s="6" t="inlineStr">
        <is>
          <t>Retorno para São Paulo</t>
        </is>
      </c>
      <c r="H11" s="5" t="inlineStr">
        <is>
          <t>Aeroporto de Confins / Congonhas</t>
        </is>
      </c>
      <c r="I11" s="7" t="n">
        <v>0.625</v>
      </c>
      <c r="J11" s="8" t="n">
        <v>0.6875</v>
      </c>
      <c r="K11" s="8" t="inlineStr">
        <is>
          <t>RET-2026-0719</t>
        </is>
      </c>
      <c r="L11" s="5" t="inlineStr">
        <is>
          <t>Maria Oliveira</t>
        </is>
      </c>
      <c r="M11" s="5" t="n">
        <v>520</v>
      </c>
      <c r="N11" s="9" t="n">
        <v>0</v>
      </c>
      <c r="O11" s="9" t="inlineStr">
        <is>
          <t>Cancelado</t>
        </is>
      </c>
      <c r="P11" s="6" t="inlineStr">
        <is>
          <t>Revisar alternativa de transporte antes de excluir a reserva.</t>
        </is>
      </c>
      <c r="Q11" s="5" t="n"/>
    </row>
    <row r="12" ht="34" customHeight="1">
      <c r="A12" s="2">
        <f>IF('Roteiro'!$B12="","",COUNT('Roteiro'!$B$2:$B12))</f>
        <v/>
      </c>
      <c r="B12" s="3" t="n"/>
      <c r="C12" s="4">
        <f>IF('Roteiro'!$B12="","",IF(MOD('Roteiro'!$B12-46213,7)=0,"sexta-feira",IF(MOD('Roteiro'!$B12-46213,7)=1,"sábado",IF(MOD('Roteiro'!$B12-46213,7)=2,"domingo",IF(MOD('Roteiro'!$B12-46213,7)=3,"segunda-feira",IF(MOD('Roteiro'!$B12-46213,7)=4,"terça-feira",IF(MOD('Roteiro'!$B12-46213,7)=5,"quarta-feira","quinta-feira"))))))</f>
        <v/>
      </c>
      <c r="D12" s="5" t="n"/>
      <c r="E12" s="6" t="n"/>
      <c r="F12" s="6" t="n"/>
      <c r="G12" s="6" t="n"/>
      <c r="H12" s="5" t="n"/>
      <c r="I12" s="5" t="n"/>
      <c r="J12" s="8" t="n"/>
      <c r="K12" s="8" t="n"/>
      <c r="L12" s="5" t="n"/>
      <c r="M12" s="5" t="n"/>
      <c r="N12" s="9" t="n"/>
      <c r="O12" s="9" t="n"/>
      <c r="P12" s="6" t="n"/>
      <c r="Q12" s="5" t="n"/>
    </row>
    <row r="13" ht="34" customHeight="1">
      <c r="A13" s="10">
        <f>IF('Roteiro'!$B13="","",COUNT('Roteiro'!$B$2:$B13))</f>
        <v/>
      </c>
      <c r="B13" s="3" t="n"/>
      <c r="C13" s="11">
        <f>IF('Roteiro'!$B13="","",IF(MOD('Roteiro'!$B13-46213,7)=0,"sexta-feira",IF(MOD('Roteiro'!$B13-46213,7)=1,"sábado",IF(MOD('Roteiro'!$B13-46213,7)=2,"domingo",IF(MOD('Roteiro'!$B13-46213,7)=3,"segunda-feira",IF(MOD('Roteiro'!$B13-46213,7)=4,"terça-feira",IF(MOD('Roteiro'!$B13-46213,7)=5,"quarta-feira","quinta-feira"))))))</f>
        <v/>
      </c>
      <c r="D13" s="5" t="n"/>
      <c r="E13" s="6" t="n"/>
      <c r="F13" s="6" t="n"/>
      <c r="G13" s="6" t="n"/>
      <c r="H13" s="5" t="n"/>
      <c r="I13" s="5" t="n"/>
      <c r="J13" s="8" t="n"/>
      <c r="K13" s="8" t="n"/>
      <c r="L13" s="5" t="n"/>
      <c r="M13" s="5" t="n"/>
      <c r="N13" s="9" t="n"/>
      <c r="O13" s="9" t="n"/>
      <c r="P13" s="6" t="n"/>
      <c r="Q13" s="5" t="n"/>
    </row>
    <row r="14" ht="34" customHeight="1">
      <c r="A14" s="2">
        <f>IF('Roteiro'!$B14="","",COUNT('Roteiro'!$B$2:$B14))</f>
        <v/>
      </c>
      <c r="B14" s="3" t="n"/>
      <c r="C14" s="4">
        <f>IF('Roteiro'!$B14="","",IF(MOD('Roteiro'!$B14-46213,7)=0,"sexta-feira",IF(MOD('Roteiro'!$B14-46213,7)=1,"sábado",IF(MOD('Roteiro'!$B14-46213,7)=2,"domingo",IF(MOD('Roteiro'!$B14-46213,7)=3,"segunda-feira",IF(MOD('Roteiro'!$B14-46213,7)=4,"terça-feira",IF(MOD('Roteiro'!$B14-46213,7)=5,"quarta-feira","quinta-feira"))))))</f>
        <v/>
      </c>
      <c r="D14" s="5" t="n"/>
      <c r="E14" s="6" t="n"/>
      <c r="F14" s="6" t="n"/>
      <c r="G14" s="6" t="n"/>
      <c r="H14" s="5" t="n"/>
      <c r="I14" s="5" t="n"/>
      <c r="J14" s="8" t="n"/>
      <c r="K14" s="8" t="n"/>
      <c r="L14" s="5" t="n"/>
      <c r="M14" s="5" t="n"/>
      <c r="N14" s="9" t="n"/>
      <c r="O14" s="9" t="n"/>
      <c r="P14" s="6" t="n"/>
      <c r="Q14" s="5" t="n"/>
    </row>
    <row r="15" ht="34" customHeight="1">
      <c r="A15" s="10">
        <f>IF('Roteiro'!$B15="","",COUNT('Roteiro'!$B$2:$B15))</f>
        <v/>
      </c>
      <c r="B15" s="3" t="n"/>
      <c r="C15" s="11">
        <f>IF('Roteiro'!$B15="","",IF(MOD('Roteiro'!$B15-46213,7)=0,"sexta-feira",IF(MOD('Roteiro'!$B15-46213,7)=1,"sábado",IF(MOD('Roteiro'!$B15-46213,7)=2,"domingo",IF(MOD('Roteiro'!$B15-46213,7)=3,"segunda-feira",IF(MOD('Roteiro'!$B15-46213,7)=4,"terça-feira",IF(MOD('Roteiro'!$B15-46213,7)=5,"quarta-feira","quinta-feira"))))))</f>
        <v/>
      </c>
      <c r="D15" s="5" t="n"/>
      <c r="E15" s="6" t="n"/>
      <c r="F15" s="6" t="n"/>
      <c r="G15" s="6" t="n"/>
      <c r="H15" s="5" t="n"/>
      <c r="I15" s="5" t="n"/>
      <c r="J15" s="8" t="n"/>
      <c r="K15" s="8" t="n"/>
      <c r="L15" s="5" t="n"/>
      <c r="M15" s="5" t="n"/>
      <c r="N15" s="9" t="n"/>
      <c r="O15" s="9" t="n"/>
      <c r="P15" s="6" t="n"/>
      <c r="Q15" s="5" t="n"/>
    </row>
    <row r="16" ht="34" customHeight="1">
      <c r="A16" s="2">
        <f>IF('Roteiro'!$B16="","",COUNT('Roteiro'!$B$2:$B16))</f>
        <v/>
      </c>
      <c r="B16" s="3" t="n"/>
      <c r="C16" s="4">
        <f>IF('Roteiro'!$B16="","",IF(MOD('Roteiro'!$B16-46213,7)=0,"sexta-feira",IF(MOD('Roteiro'!$B16-46213,7)=1,"sábado",IF(MOD('Roteiro'!$B16-46213,7)=2,"domingo",IF(MOD('Roteiro'!$B16-46213,7)=3,"segunda-feira",IF(MOD('Roteiro'!$B16-46213,7)=4,"terça-feira",IF(MOD('Roteiro'!$B16-46213,7)=5,"quarta-feira","quinta-feira"))))))</f>
        <v/>
      </c>
      <c r="D16" s="5" t="n"/>
      <c r="E16" s="6" t="n"/>
      <c r="F16" s="6" t="n"/>
      <c r="G16" s="6" t="n"/>
      <c r="H16" s="5" t="n"/>
      <c r="I16" s="5" t="n"/>
      <c r="J16" s="8" t="n"/>
      <c r="K16" s="8" t="n"/>
      <c r="L16" s="5" t="n"/>
      <c r="M16" s="5" t="n"/>
      <c r="N16" s="9" t="n"/>
      <c r="O16" s="9" t="n"/>
      <c r="P16" s="6" t="n"/>
      <c r="Q16" s="5" t="n"/>
    </row>
    <row r="17" ht="34" customHeight="1">
      <c r="A17" s="10">
        <f>IF('Roteiro'!$B17="","",COUNT('Roteiro'!$B$2:$B17))</f>
        <v/>
      </c>
      <c r="B17" s="3" t="n"/>
      <c r="C17" s="11">
        <f>IF('Roteiro'!$B17="","",IF(MOD('Roteiro'!$B17-46213,7)=0,"sexta-feira",IF(MOD('Roteiro'!$B17-46213,7)=1,"sábado",IF(MOD('Roteiro'!$B17-46213,7)=2,"domingo",IF(MOD('Roteiro'!$B17-46213,7)=3,"segunda-feira",IF(MOD('Roteiro'!$B17-46213,7)=4,"terça-feira",IF(MOD('Roteiro'!$B17-46213,7)=5,"quarta-feira","quinta-feira"))))))</f>
        <v/>
      </c>
      <c r="D17" s="5" t="n"/>
      <c r="E17" s="6" t="n"/>
      <c r="F17" s="6" t="n"/>
      <c r="G17" s="6" t="n"/>
      <c r="H17" s="5" t="n"/>
      <c r="I17" s="5" t="n"/>
      <c r="J17" s="8" t="n"/>
      <c r="K17" s="8" t="n"/>
      <c r="L17" s="5" t="n"/>
      <c r="M17" s="5" t="n"/>
      <c r="N17" s="9" t="n"/>
      <c r="O17" s="9" t="n"/>
      <c r="P17" s="6" t="n"/>
      <c r="Q17" s="5" t="n"/>
    </row>
    <row r="18" ht="34" customHeight="1">
      <c r="A18" s="2">
        <f>IF('Roteiro'!$B18="","",COUNT('Roteiro'!$B$2:$B18))</f>
        <v/>
      </c>
      <c r="B18" s="3" t="n"/>
      <c r="C18" s="4">
        <f>IF('Roteiro'!$B18="","",IF(MOD('Roteiro'!$B18-46213,7)=0,"sexta-feira",IF(MOD('Roteiro'!$B18-46213,7)=1,"sábado",IF(MOD('Roteiro'!$B18-46213,7)=2,"domingo",IF(MOD('Roteiro'!$B18-46213,7)=3,"segunda-feira",IF(MOD('Roteiro'!$B18-46213,7)=4,"terça-feira",IF(MOD('Roteiro'!$B18-46213,7)=5,"quarta-feira","quinta-feira"))))))</f>
        <v/>
      </c>
      <c r="D18" s="5" t="n"/>
      <c r="E18" s="6" t="n"/>
      <c r="F18" s="6" t="n"/>
      <c r="G18" s="6" t="n"/>
      <c r="H18" s="5" t="n"/>
      <c r="I18" s="5" t="n"/>
      <c r="J18" s="8" t="n"/>
      <c r="K18" s="8" t="n"/>
      <c r="L18" s="5" t="n"/>
      <c r="M18" s="5" t="n"/>
      <c r="N18" s="9" t="n"/>
      <c r="O18" s="9" t="n"/>
      <c r="P18" s="6" t="n"/>
      <c r="Q18" s="5" t="n"/>
    </row>
    <row r="19" ht="34" customHeight="1">
      <c r="A19" s="10">
        <f>IF('Roteiro'!$B19="","",COUNT('Roteiro'!$B$2:$B19))</f>
        <v/>
      </c>
      <c r="B19" s="3" t="n"/>
      <c r="C19" s="11">
        <f>IF('Roteiro'!$B19="","",IF(MOD('Roteiro'!$B19-46213,7)=0,"sexta-feira",IF(MOD('Roteiro'!$B19-46213,7)=1,"sábado",IF(MOD('Roteiro'!$B19-46213,7)=2,"domingo",IF(MOD('Roteiro'!$B19-46213,7)=3,"segunda-feira",IF(MOD('Roteiro'!$B19-46213,7)=4,"terça-feira",IF(MOD('Roteiro'!$B19-46213,7)=5,"quarta-feira","quinta-feira"))))))</f>
        <v/>
      </c>
      <c r="D19" s="5" t="n"/>
      <c r="E19" s="6" t="n"/>
      <c r="F19" s="6" t="n"/>
      <c r="G19" s="6" t="n"/>
      <c r="H19" s="5" t="n"/>
      <c r="I19" s="5" t="n"/>
      <c r="J19" s="8" t="n"/>
      <c r="K19" s="8" t="n"/>
      <c r="L19" s="5" t="n"/>
      <c r="M19" s="5" t="n"/>
      <c r="N19" s="9" t="n"/>
      <c r="O19" s="9" t="n"/>
      <c r="P19" s="6" t="n"/>
      <c r="Q19" s="5" t="n"/>
    </row>
    <row r="20" ht="34" customHeight="1">
      <c r="A20" s="2">
        <f>IF('Roteiro'!$B20="","",COUNT('Roteiro'!$B$2:$B20))</f>
        <v/>
      </c>
      <c r="B20" s="3" t="n"/>
      <c r="C20" s="4">
        <f>IF('Roteiro'!$B20="","",IF(MOD('Roteiro'!$B20-46213,7)=0,"sexta-feira",IF(MOD('Roteiro'!$B20-46213,7)=1,"sábado",IF(MOD('Roteiro'!$B20-46213,7)=2,"domingo",IF(MOD('Roteiro'!$B20-46213,7)=3,"segunda-feira",IF(MOD('Roteiro'!$B20-46213,7)=4,"terça-feira",IF(MOD('Roteiro'!$B20-46213,7)=5,"quarta-feira","quinta-feira"))))))</f>
        <v/>
      </c>
      <c r="D20" s="5" t="n"/>
      <c r="E20" s="6" t="n"/>
      <c r="F20" s="6" t="n"/>
      <c r="G20" s="6" t="n"/>
      <c r="H20" s="5" t="n"/>
      <c r="I20" s="5" t="n"/>
      <c r="J20" s="8" t="n"/>
      <c r="K20" s="8" t="n"/>
      <c r="L20" s="5" t="n"/>
      <c r="M20" s="5" t="n"/>
      <c r="N20" s="9" t="n"/>
      <c r="O20" s="9" t="n"/>
      <c r="P20" s="6" t="n"/>
      <c r="Q20" s="5" t="n"/>
    </row>
    <row r="21" ht="34" customHeight="1">
      <c r="A21" s="10">
        <f>IF('Roteiro'!$B21="","",COUNT('Roteiro'!$B$2:$B21))</f>
        <v/>
      </c>
      <c r="B21" s="3" t="n"/>
      <c r="C21" s="11">
        <f>IF('Roteiro'!$B21="","",IF(MOD('Roteiro'!$B21-46213,7)=0,"sexta-feira",IF(MOD('Roteiro'!$B21-46213,7)=1,"sábado",IF(MOD('Roteiro'!$B21-46213,7)=2,"domingo",IF(MOD('Roteiro'!$B21-46213,7)=3,"segunda-feira",IF(MOD('Roteiro'!$B21-46213,7)=4,"terça-feira",IF(MOD('Roteiro'!$B21-46213,7)=5,"quarta-feira","quinta-feira"))))))</f>
        <v/>
      </c>
      <c r="D21" s="5" t="n"/>
      <c r="E21" s="6" t="n"/>
      <c r="F21" s="6" t="n"/>
      <c r="G21" s="6" t="n"/>
      <c r="H21" s="5" t="n"/>
      <c r="I21" s="5" t="n"/>
      <c r="J21" s="8" t="n"/>
      <c r="K21" s="8" t="n"/>
      <c r="L21" s="5" t="n"/>
      <c r="M21" s="5" t="n"/>
      <c r="N21" s="9" t="n"/>
      <c r="O21" s="9" t="n"/>
      <c r="P21" s="6" t="n"/>
      <c r="Q21" s="5" t="n"/>
    </row>
    <row r="22" ht="34" customHeight="1">
      <c r="A22" s="2">
        <f>IF('Roteiro'!$B22="","",COUNT('Roteiro'!$B$2:$B22))</f>
        <v/>
      </c>
      <c r="B22" s="3" t="n"/>
      <c r="C22" s="4">
        <f>IF('Roteiro'!$B22="","",IF(MOD('Roteiro'!$B22-46213,7)=0,"sexta-feira",IF(MOD('Roteiro'!$B22-46213,7)=1,"sábado",IF(MOD('Roteiro'!$B22-46213,7)=2,"domingo",IF(MOD('Roteiro'!$B22-46213,7)=3,"segunda-feira",IF(MOD('Roteiro'!$B22-46213,7)=4,"terça-feira",IF(MOD('Roteiro'!$B22-46213,7)=5,"quarta-feira","quinta-feira"))))))</f>
        <v/>
      </c>
      <c r="D22" s="5" t="n"/>
      <c r="E22" s="6" t="n"/>
      <c r="F22" s="6" t="n"/>
      <c r="G22" s="6" t="n"/>
      <c r="H22" s="5" t="n"/>
      <c r="I22" s="5" t="n"/>
      <c r="J22" s="8" t="n"/>
      <c r="K22" s="8" t="n"/>
      <c r="L22" s="5" t="n"/>
      <c r="M22" s="5" t="n"/>
      <c r="N22" s="9" t="n"/>
      <c r="O22" s="9" t="n"/>
      <c r="P22" s="6" t="n"/>
      <c r="Q22" s="5" t="n"/>
    </row>
    <row r="23" ht="34" customHeight="1">
      <c r="A23" s="10">
        <f>IF('Roteiro'!$B23="","",COUNT('Roteiro'!$B$2:$B23))</f>
        <v/>
      </c>
      <c r="B23" s="3" t="n"/>
      <c r="C23" s="11">
        <f>IF('Roteiro'!$B23="","",IF(MOD('Roteiro'!$B23-46213,7)=0,"sexta-feira",IF(MOD('Roteiro'!$B23-46213,7)=1,"sábado",IF(MOD('Roteiro'!$B23-46213,7)=2,"domingo",IF(MOD('Roteiro'!$B23-46213,7)=3,"segunda-feira",IF(MOD('Roteiro'!$B23-46213,7)=4,"terça-feira",IF(MOD('Roteiro'!$B23-46213,7)=5,"quarta-feira","quinta-feira"))))))</f>
        <v/>
      </c>
      <c r="D23" s="5" t="n"/>
      <c r="E23" s="6" t="n"/>
      <c r="F23" s="6" t="n"/>
      <c r="G23" s="6" t="n"/>
      <c r="H23" s="5" t="n"/>
      <c r="I23" s="5" t="n"/>
      <c r="J23" s="8" t="n"/>
      <c r="K23" s="8" t="n"/>
      <c r="L23" s="5" t="n"/>
      <c r="M23" s="5" t="n"/>
      <c r="N23" s="9" t="n"/>
      <c r="O23" s="9" t="n"/>
      <c r="P23" s="6" t="n"/>
      <c r="Q23" s="5" t="n"/>
    </row>
    <row r="24" ht="34" customHeight="1">
      <c r="A24" s="2">
        <f>IF('Roteiro'!$B24="","",COUNT('Roteiro'!$B$2:$B24))</f>
        <v/>
      </c>
      <c r="B24" s="3" t="n"/>
      <c r="C24" s="4">
        <f>IF('Roteiro'!$B24="","",IF(MOD('Roteiro'!$B24-46213,7)=0,"sexta-feira",IF(MOD('Roteiro'!$B24-46213,7)=1,"sábado",IF(MOD('Roteiro'!$B24-46213,7)=2,"domingo",IF(MOD('Roteiro'!$B24-46213,7)=3,"segunda-feira",IF(MOD('Roteiro'!$B24-46213,7)=4,"terça-feira",IF(MOD('Roteiro'!$B24-46213,7)=5,"quarta-feira","quinta-feira"))))))</f>
        <v/>
      </c>
      <c r="D24" s="5" t="n"/>
      <c r="E24" s="6" t="n"/>
      <c r="F24" s="6" t="n"/>
      <c r="G24" s="6" t="n"/>
      <c r="H24" s="5" t="n"/>
      <c r="I24" s="5" t="n"/>
      <c r="J24" s="8" t="n"/>
      <c r="K24" s="8" t="n"/>
      <c r="L24" s="5" t="n"/>
      <c r="M24" s="5" t="n"/>
      <c r="N24" s="9" t="n"/>
      <c r="O24" s="9" t="n"/>
      <c r="P24" s="6" t="n"/>
      <c r="Q24" s="5" t="n"/>
    </row>
    <row r="25" ht="34" customHeight="1">
      <c r="A25" s="10">
        <f>IF('Roteiro'!$B25="","",COUNT('Roteiro'!$B$2:$B25))</f>
        <v/>
      </c>
      <c r="B25" s="3" t="n"/>
      <c r="C25" s="11">
        <f>IF('Roteiro'!$B25="","",IF(MOD('Roteiro'!$B25-46213,7)=0,"sexta-feira",IF(MOD('Roteiro'!$B25-46213,7)=1,"sábado",IF(MOD('Roteiro'!$B25-46213,7)=2,"domingo",IF(MOD('Roteiro'!$B25-46213,7)=3,"segunda-feira",IF(MOD('Roteiro'!$B25-46213,7)=4,"terça-feira",IF(MOD('Roteiro'!$B25-46213,7)=5,"quarta-feira","quinta-feira"))))))</f>
        <v/>
      </c>
      <c r="D25" s="5" t="n"/>
      <c r="E25" s="6" t="n"/>
      <c r="F25" s="6" t="n"/>
      <c r="G25" s="6" t="n"/>
      <c r="H25" s="5" t="n"/>
      <c r="I25" s="5" t="n"/>
      <c r="J25" s="8" t="n"/>
      <c r="K25" s="8" t="n"/>
      <c r="L25" s="5" t="n"/>
      <c r="M25" s="5" t="n"/>
      <c r="N25" s="9" t="n"/>
      <c r="O25" s="9" t="n"/>
      <c r="P25" s="6" t="n"/>
      <c r="Q25" s="5" t="n"/>
    </row>
    <row r="26" ht="34" customHeight="1">
      <c r="A26" s="2">
        <f>IF('Roteiro'!$B26="","",COUNT('Roteiro'!$B$2:$B26))</f>
        <v/>
      </c>
      <c r="B26" s="3" t="n"/>
      <c r="C26" s="4">
        <f>IF('Roteiro'!$B26="","",IF(MOD('Roteiro'!$B26-46213,7)=0,"sexta-feira",IF(MOD('Roteiro'!$B26-46213,7)=1,"sábado",IF(MOD('Roteiro'!$B26-46213,7)=2,"domingo",IF(MOD('Roteiro'!$B26-46213,7)=3,"segunda-feira",IF(MOD('Roteiro'!$B26-46213,7)=4,"terça-feira",IF(MOD('Roteiro'!$B26-46213,7)=5,"quarta-feira","quinta-feira"))))))</f>
        <v/>
      </c>
      <c r="D26" s="5" t="n"/>
      <c r="E26" s="6" t="n"/>
      <c r="F26" s="6" t="n"/>
      <c r="G26" s="6" t="n"/>
      <c r="H26" s="5" t="n"/>
      <c r="I26" s="5" t="n"/>
      <c r="J26" s="8" t="n"/>
      <c r="K26" s="8" t="n"/>
      <c r="L26" s="5" t="n"/>
      <c r="M26" s="5" t="n"/>
      <c r="N26" s="9" t="n"/>
      <c r="O26" s="9" t="n"/>
      <c r="P26" s="6" t="n"/>
      <c r="Q26" s="5" t="n"/>
    </row>
    <row r="27" ht="34" customHeight="1">
      <c r="A27" s="10">
        <f>IF('Roteiro'!$B27="","",COUNT('Roteiro'!$B$2:$B27))</f>
        <v/>
      </c>
      <c r="B27" s="3" t="n"/>
      <c r="C27" s="11">
        <f>IF('Roteiro'!$B27="","",IF(MOD('Roteiro'!$B27-46213,7)=0,"sexta-feira",IF(MOD('Roteiro'!$B27-46213,7)=1,"sábado",IF(MOD('Roteiro'!$B27-46213,7)=2,"domingo",IF(MOD('Roteiro'!$B27-46213,7)=3,"segunda-feira",IF(MOD('Roteiro'!$B27-46213,7)=4,"terça-feira",IF(MOD('Roteiro'!$B27-46213,7)=5,"quarta-feira","quinta-feira"))))))</f>
        <v/>
      </c>
      <c r="D27" s="5" t="n"/>
      <c r="E27" s="6" t="n"/>
      <c r="F27" s="6" t="n"/>
      <c r="G27" s="6" t="n"/>
      <c r="H27" s="5" t="n"/>
      <c r="I27" s="5" t="n"/>
      <c r="J27" s="8" t="n"/>
      <c r="K27" s="8" t="n"/>
      <c r="L27" s="5" t="n"/>
      <c r="M27" s="5" t="n"/>
      <c r="N27" s="9" t="n"/>
      <c r="O27" s="9" t="n"/>
      <c r="P27" s="6" t="n"/>
      <c r="Q27" s="5" t="n"/>
    </row>
    <row r="28" ht="34" customHeight="1">
      <c r="A28" s="2">
        <f>IF('Roteiro'!$B28="","",COUNT('Roteiro'!$B$2:$B28))</f>
        <v/>
      </c>
      <c r="B28" s="3" t="n"/>
      <c r="C28" s="4">
        <f>IF('Roteiro'!$B28="","",IF(MOD('Roteiro'!$B28-46213,7)=0,"sexta-feira",IF(MOD('Roteiro'!$B28-46213,7)=1,"sábado",IF(MOD('Roteiro'!$B28-46213,7)=2,"domingo",IF(MOD('Roteiro'!$B28-46213,7)=3,"segunda-feira",IF(MOD('Roteiro'!$B28-46213,7)=4,"terça-feira",IF(MOD('Roteiro'!$B28-46213,7)=5,"quarta-feira","quinta-feira"))))))</f>
        <v/>
      </c>
      <c r="D28" s="5" t="n"/>
      <c r="E28" s="6" t="n"/>
      <c r="F28" s="6" t="n"/>
      <c r="G28" s="6" t="n"/>
      <c r="H28" s="5" t="n"/>
      <c r="I28" s="5" t="n"/>
      <c r="J28" s="8" t="n"/>
      <c r="K28" s="8" t="n"/>
      <c r="L28" s="5" t="n"/>
      <c r="M28" s="5" t="n"/>
      <c r="N28" s="9" t="n"/>
      <c r="O28" s="9" t="n"/>
      <c r="P28" s="6" t="n"/>
      <c r="Q28" s="5" t="n"/>
    </row>
    <row r="29" ht="34" customHeight="1">
      <c r="A29" s="10">
        <f>IF('Roteiro'!$B29="","",COUNT('Roteiro'!$B$2:$B29))</f>
        <v/>
      </c>
      <c r="B29" s="3" t="n"/>
      <c r="C29" s="11">
        <f>IF('Roteiro'!$B29="","",IF(MOD('Roteiro'!$B29-46213,7)=0,"sexta-feira",IF(MOD('Roteiro'!$B29-46213,7)=1,"sábado",IF(MOD('Roteiro'!$B29-46213,7)=2,"domingo",IF(MOD('Roteiro'!$B29-46213,7)=3,"segunda-feira",IF(MOD('Roteiro'!$B29-46213,7)=4,"terça-feira",IF(MOD('Roteiro'!$B29-46213,7)=5,"quarta-feira","quinta-feira"))))))</f>
        <v/>
      </c>
      <c r="D29" s="5" t="n"/>
      <c r="E29" s="6" t="n"/>
      <c r="F29" s="6" t="n"/>
      <c r="G29" s="6" t="n"/>
      <c r="H29" s="5" t="n"/>
      <c r="I29" s="5" t="n"/>
      <c r="J29" s="8" t="n"/>
      <c r="K29" s="8" t="n"/>
      <c r="L29" s="5" t="n"/>
      <c r="M29" s="5" t="n"/>
      <c r="N29" s="9" t="n"/>
      <c r="O29" s="9" t="n"/>
      <c r="P29" s="6" t="n"/>
      <c r="Q29" s="5" t="n"/>
    </row>
    <row r="30" ht="34" customHeight="1">
      <c r="A30" s="2">
        <f>IF('Roteiro'!$B30="","",COUNT('Roteiro'!$B$2:$B30))</f>
        <v/>
      </c>
      <c r="B30" s="3" t="n"/>
      <c r="C30" s="4">
        <f>IF('Roteiro'!$B30="","",IF(MOD('Roteiro'!$B30-46213,7)=0,"sexta-feira",IF(MOD('Roteiro'!$B30-46213,7)=1,"sábado",IF(MOD('Roteiro'!$B30-46213,7)=2,"domingo",IF(MOD('Roteiro'!$B30-46213,7)=3,"segunda-feira",IF(MOD('Roteiro'!$B30-46213,7)=4,"terça-feira",IF(MOD('Roteiro'!$B30-46213,7)=5,"quarta-feira","quinta-feira"))))))</f>
        <v/>
      </c>
      <c r="D30" s="5" t="n"/>
      <c r="E30" s="6" t="n"/>
      <c r="F30" s="6" t="n"/>
      <c r="G30" s="6" t="n"/>
      <c r="H30" s="5" t="n"/>
      <c r="I30" s="5" t="n"/>
      <c r="J30" s="8" t="n"/>
      <c r="K30" s="8" t="n"/>
      <c r="L30" s="5" t="n"/>
      <c r="M30" s="5" t="n"/>
      <c r="N30" s="9" t="n"/>
      <c r="O30" s="9" t="n"/>
      <c r="P30" s="6" t="n"/>
      <c r="Q30" s="5" t="n"/>
    </row>
    <row r="31" ht="34" customHeight="1">
      <c r="A31" s="10">
        <f>IF('Roteiro'!$B31="","",COUNT('Roteiro'!$B$2:$B31))</f>
        <v/>
      </c>
      <c r="B31" s="3" t="n"/>
      <c r="C31" s="11">
        <f>IF('Roteiro'!$B31="","",IF(MOD('Roteiro'!$B31-46213,7)=0,"sexta-feira",IF(MOD('Roteiro'!$B31-46213,7)=1,"sábado",IF(MOD('Roteiro'!$B31-46213,7)=2,"domingo",IF(MOD('Roteiro'!$B31-46213,7)=3,"segunda-feira",IF(MOD('Roteiro'!$B31-46213,7)=4,"terça-feira",IF(MOD('Roteiro'!$B31-46213,7)=5,"quarta-feira","quinta-feira"))))))</f>
        <v/>
      </c>
      <c r="D31" s="5" t="n"/>
      <c r="E31" s="6" t="n"/>
      <c r="F31" s="6" t="n"/>
      <c r="G31" s="6" t="n"/>
      <c r="H31" s="5" t="n"/>
      <c r="I31" s="5" t="n"/>
      <c r="J31" s="8" t="n"/>
      <c r="K31" s="8" t="n"/>
      <c r="L31" s="5" t="n"/>
      <c r="M31" s="5" t="n"/>
      <c r="N31" s="9" t="n"/>
      <c r="O31" s="9" t="n"/>
      <c r="P31" s="6" t="n"/>
      <c r="Q31" s="5" t="n"/>
    </row>
    <row r="32" ht="34" customHeight="1">
      <c r="A32" s="2">
        <f>IF('Roteiro'!$B32="","",COUNT('Roteiro'!$B$2:$B32))</f>
        <v/>
      </c>
      <c r="B32" s="3" t="n"/>
      <c r="C32" s="4">
        <f>IF('Roteiro'!$B32="","",IF(MOD('Roteiro'!$B32-46213,7)=0,"sexta-feira",IF(MOD('Roteiro'!$B32-46213,7)=1,"sábado",IF(MOD('Roteiro'!$B32-46213,7)=2,"domingo",IF(MOD('Roteiro'!$B32-46213,7)=3,"segunda-feira",IF(MOD('Roteiro'!$B32-46213,7)=4,"terça-feira",IF(MOD('Roteiro'!$B32-46213,7)=5,"quarta-feira","quinta-feira"))))))</f>
        <v/>
      </c>
      <c r="D32" s="5" t="n"/>
      <c r="E32" s="6" t="n"/>
      <c r="F32" s="6" t="n"/>
      <c r="G32" s="6" t="n"/>
      <c r="H32" s="5" t="n"/>
      <c r="I32" s="5" t="n"/>
      <c r="J32" s="8" t="n"/>
      <c r="K32" s="8" t="n"/>
      <c r="L32" s="5" t="n"/>
      <c r="M32" s="5" t="n"/>
      <c r="N32" s="9" t="n"/>
      <c r="O32" s="9" t="n"/>
      <c r="P32" s="6" t="n"/>
      <c r="Q32" s="5" t="n"/>
    </row>
    <row r="33" ht="34" customHeight="1">
      <c r="A33" s="10">
        <f>IF('Roteiro'!$B33="","",COUNT('Roteiro'!$B$2:$B33))</f>
        <v/>
      </c>
      <c r="B33" s="3" t="n"/>
      <c r="C33" s="11">
        <f>IF('Roteiro'!$B33="","",IF(MOD('Roteiro'!$B33-46213,7)=0,"sexta-feira",IF(MOD('Roteiro'!$B33-46213,7)=1,"sábado",IF(MOD('Roteiro'!$B33-46213,7)=2,"domingo",IF(MOD('Roteiro'!$B33-46213,7)=3,"segunda-feira",IF(MOD('Roteiro'!$B33-46213,7)=4,"terça-feira",IF(MOD('Roteiro'!$B33-46213,7)=5,"quarta-feira","quinta-feira"))))))</f>
        <v/>
      </c>
      <c r="D33" s="5" t="n"/>
      <c r="E33" s="6" t="n"/>
      <c r="F33" s="6" t="n"/>
      <c r="G33" s="6" t="n"/>
      <c r="H33" s="5" t="n"/>
      <c r="I33" s="5" t="n"/>
      <c r="J33" s="8" t="n"/>
      <c r="K33" s="8" t="n"/>
      <c r="L33" s="5" t="n"/>
      <c r="M33" s="5" t="n"/>
      <c r="N33" s="9" t="n"/>
      <c r="O33" s="9" t="n"/>
      <c r="P33" s="6" t="n"/>
      <c r="Q33" s="5" t="n"/>
    </row>
    <row r="34" ht="34" customHeight="1">
      <c r="A34" s="2">
        <f>IF('Roteiro'!$B34="","",COUNT('Roteiro'!$B$2:$B34))</f>
        <v/>
      </c>
      <c r="B34" s="3" t="n"/>
      <c r="C34" s="4">
        <f>IF('Roteiro'!$B34="","",IF(MOD('Roteiro'!$B34-46213,7)=0,"sexta-feira",IF(MOD('Roteiro'!$B34-46213,7)=1,"sábado",IF(MOD('Roteiro'!$B34-46213,7)=2,"domingo",IF(MOD('Roteiro'!$B34-46213,7)=3,"segunda-feira",IF(MOD('Roteiro'!$B34-46213,7)=4,"terça-feira",IF(MOD('Roteiro'!$B34-46213,7)=5,"quarta-feira","quinta-feira"))))))</f>
        <v/>
      </c>
      <c r="D34" s="5" t="n"/>
      <c r="E34" s="6" t="n"/>
      <c r="F34" s="6" t="n"/>
      <c r="G34" s="6" t="n"/>
      <c r="H34" s="5" t="n"/>
      <c r="I34" s="5" t="n"/>
      <c r="J34" s="8" t="n"/>
      <c r="K34" s="8" t="n"/>
      <c r="L34" s="5" t="n"/>
      <c r="M34" s="5" t="n"/>
      <c r="N34" s="9" t="n"/>
      <c r="O34" s="9" t="n"/>
      <c r="P34" s="6" t="n"/>
      <c r="Q34" s="5" t="n"/>
    </row>
    <row r="35" ht="34" customHeight="1">
      <c r="A35" s="10">
        <f>IF('Roteiro'!$B35="","",COUNT('Roteiro'!$B$2:$B35))</f>
        <v/>
      </c>
      <c r="B35" s="3" t="n"/>
      <c r="C35" s="11">
        <f>IF('Roteiro'!$B35="","",IF(MOD('Roteiro'!$B35-46213,7)=0,"sexta-feira",IF(MOD('Roteiro'!$B35-46213,7)=1,"sábado",IF(MOD('Roteiro'!$B35-46213,7)=2,"domingo",IF(MOD('Roteiro'!$B35-46213,7)=3,"segunda-feira",IF(MOD('Roteiro'!$B35-46213,7)=4,"terça-feira",IF(MOD('Roteiro'!$B35-46213,7)=5,"quarta-feira","quinta-feira"))))))</f>
        <v/>
      </c>
      <c r="D35" s="5" t="n"/>
      <c r="E35" s="6" t="n"/>
      <c r="F35" s="6" t="n"/>
      <c r="G35" s="6" t="n"/>
      <c r="H35" s="5" t="n"/>
      <c r="I35" s="5" t="n"/>
      <c r="J35" s="8" t="n"/>
      <c r="K35" s="8" t="n"/>
      <c r="L35" s="5" t="n"/>
      <c r="M35" s="5" t="n"/>
      <c r="N35" s="9" t="n"/>
      <c r="O35" s="9" t="n"/>
      <c r="P35" s="6" t="n"/>
      <c r="Q35" s="5" t="n"/>
    </row>
    <row r="36" ht="34" customHeight="1">
      <c r="A36" s="2">
        <f>IF('Roteiro'!$B36="","",COUNT('Roteiro'!$B$2:$B36))</f>
        <v/>
      </c>
      <c r="B36" s="3" t="n"/>
      <c r="C36" s="4">
        <f>IF('Roteiro'!$B36="","",IF(MOD('Roteiro'!$B36-46213,7)=0,"sexta-feira",IF(MOD('Roteiro'!$B36-46213,7)=1,"sábado",IF(MOD('Roteiro'!$B36-46213,7)=2,"domingo",IF(MOD('Roteiro'!$B36-46213,7)=3,"segunda-feira",IF(MOD('Roteiro'!$B36-46213,7)=4,"terça-feira",IF(MOD('Roteiro'!$B36-46213,7)=5,"quarta-feira","quinta-feira"))))))</f>
        <v/>
      </c>
      <c r="D36" s="5" t="n"/>
      <c r="E36" s="6" t="n"/>
      <c r="F36" s="6" t="n"/>
      <c r="G36" s="6" t="n"/>
      <c r="H36" s="5" t="n"/>
      <c r="I36" s="5" t="n"/>
      <c r="J36" s="8" t="n"/>
      <c r="K36" s="8" t="n"/>
      <c r="L36" s="5" t="n"/>
      <c r="M36" s="5" t="n"/>
      <c r="N36" s="9" t="n"/>
      <c r="O36" s="9" t="n"/>
      <c r="P36" s="6" t="n"/>
      <c r="Q36" s="5" t="n"/>
    </row>
    <row r="37" ht="34" customHeight="1">
      <c r="A37" s="10">
        <f>IF('Roteiro'!$B37="","",COUNT('Roteiro'!$B$2:$B37))</f>
        <v/>
      </c>
      <c r="B37" s="3" t="n"/>
      <c r="C37" s="11">
        <f>IF('Roteiro'!$B37="","",IF(MOD('Roteiro'!$B37-46213,7)=0,"sexta-feira",IF(MOD('Roteiro'!$B37-46213,7)=1,"sábado",IF(MOD('Roteiro'!$B37-46213,7)=2,"domingo",IF(MOD('Roteiro'!$B37-46213,7)=3,"segunda-feira",IF(MOD('Roteiro'!$B37-46213,7)=4,"terça-feira",IF(MOD('Roteiro'!$B37-46213,7)=5,"quarta-feira","quinta-feira"))))))</f>
        <v/>
      </c>
      <c r="D37" s="5" t="n"/>
      <c r="E37" s="6" t="n"/>
      <c r="F37" s="6" t="n"/>
      <c r="G37" s="6" t="n"/>
      <c r="H37" s="5" t="n"/>
      <c r="I37" s="5" t="n"/>
      <c r="J37" s="8" t="n"/>
      <c r="K37" s="8" t="n"/>
      <c r="L37" s="5" t="n"/>
      <c r="M37" s="5" t="n"/>
      <c r="N37" s="9" t="n"/>
      <c r="O37" s="9" t="n"/>
      <c r="P37" s="6" t="n"/>
      <c r="Q37" s="5" t="n"/>
    </row>
    <row r="38" ht="34" customHeight="1">
      <c r="A38" s="2">
        <f>IF('Roteiro'!$B38="","",COUNT('Roteiro'!$B$2:$B38))</f>
        <v/>
      </c>
      <c r="B38" s="3" t="n"/>
      <c r="C38" s="4">
        <f>IF('Roteiro'!$B38="","",IF(MOD('Roteiro'!$B38-46213,7)=0,"sexta-feira",IF(MOD('Roteiro'!$B38-46213,7)=1,"sábado",IF(MOD('Roteiro'!$B38-46213,7)=2,"domingo",IF(MOD('Roteiro'!$B38-46213,7)=3,"segunda-feira",IF(MOD('Roteiro'!$B38-46213,7)=4,"terça-feira",IF(MOD('Roteiro'!$B38-46213,7)=5,"quarta-feira","quinta-feira"))))))</f>
        <v/>
      </c>
      <c r="D38" s="5" t="n"/>
      <c r="E38" s="6" t="n"/>
      <c r="F38" s="6" t="n"/>
      <c r="G38" s="6" t="n"/>
      <c r="H38" s="5" t="n"/>
      <c r="I38" s="5" t="n"/>
      <c r="J38" s="8" t="n"/>
      <c r="K38" s="8" t="n"/>
      <c r="L38" s="5" t="n"/>
      <c r="M38" s="5" t="n"/>
      <c r="N38" s="9" t="n"/>
      <c r="O38" s="9" t="n"/>
      <c r="P38" s="6" t="n"/>
      <c r="Q38" s="5" t="n"/>
    </row>
    <row r="39" ht="34" customHeight="1">
      <c r="A39" s="10">
        <f>IF('Roteiro'!$B39="","",COUNT('Roteiro'!$B$2:$B39))</f>
        <v/>
      </c>
      <c r="B39" s="3" t="n"/>
      <c r="C39" s="11">
        <f>IF('Roteiro'!$B39="","",IF(MOD('Roteiro'!$B39-46213,7)=0,"sexta-feira",IF(MOD('Roteiro'!$B39-46213,7)=1,"sábado",IF(MOD('Roteiro'!$B39-46213,7)=2,"domingo",IF(MOD('Roteiro'!$B39-46213,7)=3,"segunda-feira",IF(MOD('Roteiro'!$B39-46213,7)=4,"terça-feira",IF(MOD('Roteiro'!$B39-46213,7)=5,"quarta-feira","quinta-feira"))))))</f>
        <v/>
      </c>
      <c r="D39" s="5" t="n"/>
      <c r="E39" s="6" t="n"/>
      <c r="F39" s="6" t="n"/>
      <c r="G39" s="6" t="n"/>
      <c r="H39" s="5" t="n"/>
      <c r="I39" s="5" t="n"/>
      <c r="J39" s="8" t="n"/>
      <c r="K39" s="8" t="n"/>
      <c r="L39" s="5" t="n"/>
      <c r="M39" s="5" t="n"/>
      <c r="N39" s="9" t="n"/>
      <c r="O39" s="9" t="n"/>
      <c r="P39" s="6" t="n"/>
      <c r="Q39" s="5" t="n"/>
    </row>
    <row r="40" ht="34" customHeight="1">
      <c r="A40" s="2">
        <f>IF('Roteiro'!$B40="","",COUNT('Roteiro'!$B$2:$B40))</f>
        <v/>
      </c>
      <c r="B40" s="3" t="n"/>
      <c r="C40" s="4">
        <f>IF('Roteiro'!$B40="","",IF(MOD('Roteiro'!$B40-46213,7)=0,"sexta-feira",IF(MOD('Roteiro'!$B40-46213,7)=1,"sábado",IF(MOD('Roteiro'!$B40-46213,7)=2,"domingo",IF(MOD('Roteiro'!$B40-46213,7)=3,"segunda-feira",IF(MOD('Roteiro'!$B40-46213,7)=4,"terça-feira",IF(MOD('Roteiro'!$B40-46213,7)=5,"quarta-feira","quinta-feira"))))))</f>
        <v/>
      </c>
      <c r="D40" s="5" t="n"/>
      <c r="E40" s="6" t="n"/>
      <c r="F40" s="6" t="n"/>
      <c r="G40" s="6" t="n"/>
      <c r="H40" s="5" t="n"/>
      <c r="I40" s="5" t="n"/>
      <c r="J40" s="8" t="n"/>
      <c r="K40" s="8" t="n"/>
      <c r="L40" s="5" t="n"/>
      <c r="M40" s="5" t="n"/>
      <c r="N40" s="9" t="n"/>
      <c r="O40" s="9" t="n"/>
      <c r="P40" s="6" t="n"/>
      <c r="Q40" s="5" t="n"/>
    </row>
    <row r="41" ht="34" customHeight="1">
      <c r="A41" s="10">
        <f>IF('Roteiro'!$B41="","",COUNT('Roteiro'!$B$2:$B41))</f>
        <v/>
      </c>
      <c r="B41" s="3" t="n"/>
      <c r="C41" s="11">
        <f>IF('Roteiro'!$B41="","",IF(MOD('Roteiro'!$B41-46213,7)=0,"sexta-feira",IF(MOD('Roteiro'!$B41-46213,7)=1,"sábado",IF(MOD('Roteiro'!$B41-46213,7)=2,"domingo",IF(MOD('Roteiro'!$B41-46213,7)=3,"segunda-feira",IF(MOD('Roteiro'!$B41-46213,7)=4,"terça-feira",IF(MOD('Roteiro'!$B41-46213,7)=5,"quarta-feira","quinta-feira"))))))</f>
        <v/>
      </c>
      <c r="D41" s="5" t="n"/>
      <c r="E41" s="6" t="n"/>
      <c r="F41" s="6" t="n"/>
      <c r="G41" s="6" t="n"/>
      <c r="H41" s="5" t="n"/>
      <c r="I41" s="5" t="n"/>
      <c r="J41" s="8" t="n"/>
      <c r="K41" s="8" t="n"/>
      <c r="L41" s="5" t="n"/>
      <c r="M41" s="5" t="n"/>
      <c r="N41" s="9" t="n"/>
      <c r="O41" s="9" t="n"/>
      <c r="P41" s="6" t="n"/>
      <c r="Q41" s="5" t="n"/>
    </row>
    <row r="42" ht="34" customHeight="1">
      <c r="A42" s="2">
        <f>IF('Roteiro'!$B42="","",COUNT('Roteiro'!$B$2:$B42))</f>
        <v/>
      </c>
      <c r="B42" s="3" t="n"/>
      <c r="C42" s="4">
        <f>IF('Roteiro'!$B42="","",IF(MOD('Roteiro'!$B42-46213,7)=0,"sexta-feira",IF(MOD('Roteiro'!$B42-46213,7)=1,"sábado",IF(MOD('Roteiro'!$B42-46213,7)=2,"domingo",IF(MOD('Roteiro'!$B42-46213,7)=3,"segunda-feira",IF(MOD('Roteiro'!$B42-46213,7)=4,"terça-feira",IF(MOD('Roteiro'!$B42-46213,7)=5,"quarta-feira","quinta-feira"))))))</f>
        <v/>
      </c>
      <c r="D42" s="5" t="n"/>
      <c r="E42" s="6" t="n"/>
      <c r="F42" s="6" t="n"/>
      <c r="G42" s="6" t="n"/>
      <c r="H42" s="5" t="n"/>
      <c r="I42" s="5" t="n"/>
      <c r="J42" s="8" t="n"/>
      <c r="K42" s="8" t="n"/>
      <c r="L42" s="5" t="n"/>
      <c r="M42" s="5" t="n"/>
      <c r="N42" s="9" t="n"/>
      <c r="O42" s="9" t="n"/>
      <c r="P42" s="6" t="n"/>
      <c r="Q42" s="5" t="n"/>
    </row>
    <row r="43" ht="34" customHeight="1">
      <c r="A43" s="10">
        <f>IF('Roteiro'!$B43="","",COUNT('Roteiro'!$B$2:$B43))</f>
        <v/>
      </c>
      <c r="B43" s="3" t="n"/>
      <c r="C43" s="11">
        <f>IF('Roteiro'!$B43="","",IF(MOD('Roteiro'!$B43-46213,7)=0,"sexta-feira",IF(MOD('Roteiro'!$B43-46213,7)=1,"sábado",IF(MOD('Roteiro'!$B43-46213,7)=2,"domingo",IF(MOD('Roteiro'!$B43-46213,7)=3,"segunda-feira",IF(MOD('Roteiro'!$B43-46213,7)=4,"terça-feira",IF(MOD('Roteiro'!$B43-46213,7)=5,"quarta-feira","quinta-feira"))))))</f>
        <v/>
      </c>
      <c r="D43" s="5" t="n"/>
      <c r="E43" s="6" t="n"/>
      <c r="F43" s="6" t="n"/>
      <c r="G43" s="6" t="n"/>
      <c r="H43" s="5" t="n"/>
      <c r="I43" s="5" t="n"/>
      <c r="J43" s="8" t="n"/>
      <c r="K43" s="8" t="n"/>
      <c r="L43" s="5" t="n"/>
      <c r="M43" s="5" t="n"/>
      <c r="N43" s="9" t="n"/>
      <c r="O43" s="9" t="n"/>
      <c r="P43" s="6" t="n"/>
      <c r="Q43" s="5" t="n"/>
    </row>
    <row r="44" ht="34" customHeight="1">
      <c r="A44" s="2">
        <f>IF('Roteiro'!$B44="","",COUNT('Roteiro'!$B$2:$B44))</f>
        <v/>
      </c>
      <c r="B44" s="3" t="n"/>
      <c r="C44" s="4">
        <f>IF('Roteiro'!$B44="","",IF(MOD('Roteiro'!$B44-46213,7)=0,"sexta-feira",IF(MOD('Roteiro'!$B44-46213,7)=1,"sábado",IF(MOD('Roteiro'!$B44-46213,7)=2,"domingo",IF(MOD('Roteiro'!$B44-46213,7)=3,"segunda-feira",IF(MOD('Roteiro'!$B44-46213,7)=4,"terça-feira",IF(MOD('Roteiro'!$B44-46213,7)=5,"quarta-feira","quinta-feira"))))))</f>
        <v/>
      </c>
      <c r="D44" s="5" t="n"/>
      <c r="E44" s="6" t="n"/>
      <c r="F44" s="6" t="n"/>
      <c r="G44" s="6" t="n"/>
      <c r="H44" s="5" t="n"/>
      <c r="I44" s="5" t="n"/>
      <c r="J44" s="8" t="n"/>
      <c r="K44" s="8" t="n"/>
      <c r="L44" s="5" t="n"/>
      <c r="M44" s="5" t="n"/>
      <c r="N44" s="9" t="n"/>
      <c r="O44" s="9" t="n"/>
      <c r="P44" s="6" t="n"/>
      <c r="Q44" s="5" t="n"/>
    </row>
    <row r="45" ht="34" customHeight="1">
      <c r="A45" s="10">
        <f>IF('Roteiro'!$B45="","",COUNT('Roteiro'!$B$2:$B45))</f>
        <v/>
      </c>
      <c r="B45" s="3" t="n"/>
      <c r="C45" s="11">
        <f>IF('Roteiro'!$B45="","",IF(MOD('Roteiro'!$B45-46213,7)=0,"sexta-feira",IF(MOD('Roteiro'!$B45-46213,7)=1,"sábado",IF(MOD('Roteiro'!$B45-46213,7)=2,"domingo",IF(MOD('Roteiro'!$B45-46213,7)=3,"segunda-feira",IF(MOD('Roteiro'!$B45-46213,7)=4,"terça-feira",IF(MOD('Roteiro'!$B45-46213,7)=5,"quarta-feira","quinta-feira"))))))</f>
        <v/>
      </c>
      <c r="D45" s="5" t="n"/>
      <c r="E45" s="6" t="n"/>
      <c r="F45" s="6" t="n"/>
      <c r="G45" s="6" t="n"/>
      <c r="H45" s="5" t="n"/>
      <c r="I45" s="5" t="n"/>
      <c r="J45" s="8" t="n"/>
      <c r="K45" s="8" t="n"/>
      <c r="L45" s="5" t="n"/>
      <c r="M45" s="5" t="n"/>
      <c r="N45" s="9" t="n"/>
      <c r="O45" s="9" t="n"/>
      <c r="P45" s="6" t="n"/>
      <c r="Q45" s="5" t="n"/>
    </row>
    <row r="46" ht="34" customHeight="1">
      <c r="A46" s="2">
        <f>IF('Roteiro'!$B46="","",COUNT('Roteiro'!$B$2:$B46))</f>
        <v/>
      </c>
      <c r="B46" s="3" t="n"/>
      <c r="C46" s="4">
        <f>IF('Roteiro'!$B46="","",IF(MOD('Roteiro'!$B46-46213,7)=0,"sexta-feira",IF(MOD('Roteiro'!$B46-46213,7)=1,"sábado",IF(MOD('Roteiro'!$B46-46213,7)=2,"domingo",IF(MOD('Roteiro'!$B46-46213,7)=3,"segunda-feira",IF(MOD('Roteiro'!$B46-46213,7)=4,"terça-feira",IF(MOD('Roteiro'!$B46-46213,7)=5,"quarta-feira","quinta-feira"))))))</f>
        <v/>
      </c>
      <c r="D46" s="5" t="n"/>
      <c r="E46" s="6" t="n"/>
      <c r="F46" s="6" t="n"/>
      <c r="G46" s="6" t="n"/>
      <c r="H46" s="5" t="n"/>
      <c r="I46" s="5" t="n"/>
      <c r="J46" s="8" t="n"/>
      <c r="K46" s="8" t="n"/>
      <c r="L46" s="5" t="n"/>
      <c r="M46" s="5" t="n"/>
      <c r="N46" s="9" t="n"/>
      <c r="O46" s="9" t="n"/>
      <c r="P46" s="6" t="n"/>
      <c r="Q46" s="5" t="n"/>
    </row>
    <row r="47" ht="34" customHeight="1">
      <c r="A47" s="10">
        <f>IF('Roteiro'!$B47="","",COUNT('Roteiro'!$B$2:$B47))</f>
        <v/>
      </c>
      <c r="B47" s="3" t="n"/>
      <c r="C47" s="11">
        <f>IF('Roteiro'!$B47="","",IF(MOD('Roteiro'!$B47-46213,7)=0,"sexta-feira",IF(MOD('Roteiro'!$B47-46213,7)=1,"sábado",IF(MOD('Roteiro'!$B47-46213,7)=2,"domingo",IF(MOD('Roteiro'!$B47-46213,7)=3,"segunda-feira",IF(MOD('Roteiro'!$B47-46213,7)=4,"terça-feira",IF(MOD('Roteiro'!$B47-46213,7)=5,"quarta-feira","quinta-feira"))))))</f>
        <v/>
      </c>
      <c r="D47" s="5" t="n"/>
      <c r="E47" s="6" t="n"/>
      <c r="F47" s="6" t="n"/>
      <c r="G47" s="6" t="n"/>
      <c r="H47" s="5" t="n"/>
      <c r="I47" s="5" t="n"/>
      <c r="J47" s="8" t="n"/>
      <c r="K47" s="8" t="n"/>
      <c r="L47" s="5" t="n"/>
      <c r="M47" s="5" t="n"/>
      <c r="N47" s="9" t="n"/>
      <c r="O47" s="9" t="n"/>
      <c r="P47" s="6" t="n"/>
      <c r="Q47" s="5" t="n"/>
    </row>
    <row r="48" ht="34" customHeight="1">
      <c r="A48" s="2">
        <f>IF('Roteiro'!$B48="","",COUNT('Roteiro'!$B$2:$B48))</f>
        <v/>
      </c>
      <c r="B48" s="3" t="n"/>
      <c r="C48" s="4">
        <f>IF('Roteiro'!$B48="","",IF(MOD('Roteiro'!$B48-46213,7)=0,"sexta-feira",IF(MOD('Roteiro'!$B48-46213,7)=1,"sábado",IF(MOD('Roteiro'!$B48-46213,7)=2,"domingo",IF(MOD('Roteiro'!$B48-46213,7)=3,"segunda-feira",IF(MOD('Roteiro'!$B48-46213,7)=4,"terça-feira",IF(MOD('Roteiro'!$B48-46213,7)=5,"quarta-feira","quinta-feira"))))))</f>
        <v/>
      </c>
      <c r="D48" s="5" t="n"/>
      <c r="E48" s="6" t="n"/>
      <c r="F48" s="6" t="n"/>
      <c r="G48" s="6" t="n"/>
      <c r="H48" s="5" t="n"/>
      <c r="I48" s="5" t="n"/>
      <c r="J48" s="8" t="n"/>
      <c r="K48" s="8" t="n"/>
      <c r="L48" s="5" t="n"/>
      <c r="M48" s="5" t="n"/>
      <c r="N48" s="9" t="n"/>
      <c r="O48" s="9" t="n"/>
      <c r="P48" s="6" t="n"/>
      <c r="Q48" s="5" t="n"/>
    </row>
    <row r="49" ht="34" customHeight="1">
      <c r="A49" s="10">
        <f>IF('Roteiro'!$B49="","",COUNT('Roteiro'!$B$2:$B49))</f>
        <v/>
      </c>
      <c r="B49" s="3" t="n"/>
      <c r="C49" s="11">
        <f>IF('Roteiro'!$B49="","",IF(MOD('Roteiro'!$B49-46213,7)=0,"sexta-feira",IF(MOD('Roteiro'!$B49-46213,7)=1,"sábado",IF(MOD('Roteiro'!$B49-46213,7)=2,"domingo",IF(MOD('Roteiro'!$B49-46213,7)=3,"segunda-feira",IF(MOD('Roteiro'!$B49-46213,7)=4,"terça-feira",IF(MOD('Roteiro'!$B49-46213,7)=5,"quarta-feira","quinta-feira"))))))</f>
        <v/>
      </c>
      <c r="D49" s="5" t="n"/>
      <c r="E49" s="6" t="n"/>
      <c r="F49" s="6" t="n"/>
      <c r="G49" s="6" t="n"/>
      <c r="H49" s="5" t="n"/>
      <c r="I49" s="5" t="n"/>
      <c r="J49" s="8" t="n"/>
      <c r="K49" s="8" t="n"/>
      <c r="L49" s="5" t="n"/>
      <c r="M49" s="5" t="n"/>
      <c r="N49" s="9" t="n"/>
      <c r="O49" s="9" t="n"/>
      <c r="P49" s="6" t="n"/>
      <c r="Q49" s="5" t="n"/>
    </row>
    <row r="50" ht="34" customHeight="1">
      <c r="A50" s="2">
        <f>IF('Roteiro'!$B50="","",COUNT('Roteiro'!$B$2:$B50))</f>
        <v/>
      </c>
      <c r="B50" s="3" t="n"/>
      <c r="C50" s="4">
        <f>IF('Roteiro'!$B50="","",IF(MOD('Roteiro'!$B50-46213,7)=0,"sexta-feira",IF(MOD('Roteiro'!$B50-46213,7)=1,"sábado",IF(MOD('Roteiro'!$B50-46213,7)=2,"domingo",IF(MOD('Roteiro'!$B50-46213,7)=3,"segunda-feira",IF(MOD('Roteiro'!$B50-46213,7)=4,"terça-feira",IF(MOD('Roteiro'!$B50-46213,7)=5,"quarta-feira","quinta-feira"))))))</f>
        <v/>
      </c>
      <c r="D50" s="5" t="n"/>
      <c r="E50" s="6" t="n"/>
      <c r="F50" s="6" t="n"/>
      <c r="G50" s="6" t="n"/>
      <c r="H50" s="5" t="n"/>
      <c r="I50" s="5" t="n"/>
      <c r="J50" s="8" t="n"/>
      <c r="K50" s="8" t="n"/>
      <c r="L50" s="5" t="n"/>
      <c r="M50" s="5" t="n"/>
      <c r="N50" s="9" t="n"/>
      <c r="O50" s="9" t="n"/>
      <c r="P50" s="6" t="n"/>
      <c r="Q50" s="5" t="n"/>
    </row>
    <row r="51" ht="34" customHeight="1">
      <c r="A51" s="10">
        <f>IF('Roteiro'!$B51="","",COUNT('Roteiro'!$B$2:$B51))</f>
        <v/>
      </c>
      <c r="B51" s="3" t="n"/>
      <c r="C51" s="11">
        <f>IF('Roteiro'!$B51="","",IF(MOD('Roteiro'!$B51-46213,7)=0,"sexta-feira",IF(MOD('Roteiro'!$B51-46213,7)=1,"sábado",IF(MOD('Roteiro'!$B51-46213,7)=2,"domingo",IF(MOD('Roteiro'!$B51-46213,7)=3,"segunda-feira",IF(MOD('Roteiro'!$B51-46213,7)=4,"terça-feira",IF(MOD('Roteiro'!$B51-46213,7)=5,"quarta-feira","quinta-feira"))))))</f>
        <v/>
      </c>
      <c r="D51" s="5" t="n"/>
      <c r="E51" s="6" t="n"/>
      <c r="F51" s="6" t="n"/>
      <c r="G51" s="6" t="n"/>
      <c r="H51" s="5" t="n"/>
      <c r="I51" s="5" t="n"/>
      <c r="J51" s="8" t="n"/>
      <c r="K51" s="8" t="n"/>
      <c r="L51" s="5" t="n"/>
      <c r="M51" s="5" t="n"/>
      <c r="N51" s="9" t="n"/>
      <c r="O51" s="9" t="n"/>
      <c r="P51" s="6" t="n"/>
      <c r="Q51" s="5" t="n"/>
    </row>
    <row r="52" ht="34" customHeight="1">
      <c r="A52" s="2">
        <f>IF('Roteiro'!$B52="","",COUNT('Roteiro'!$B$2:$B52))</f>
        <v/>
      </c>
      <c r="B52" s="3" t="n"/>
      <c r="C52" s="4">
        <f>IF('Roteiro'!$B52="","",IF(MOD('Roteiro'!$B52-46213,7)=0,"sexta-feira",IF(MOD('Roteiro'!$B52-46213,7)=1,"sábado",IF(MOD('Roteiro'!$B52-46213,7)=2,"domingo",IF(MOD('Roteiro'!$B52-46213,7)=3,"segunda-feira",IF(MOD('Roteiro'!$B52-46213,7)=4,"terça-feira",IF(MOD('Roteiro'!$B52-46213,7)=5,"quarta-feira","quinta-feira"))))))</f>
        <v/>
      </c>
      <c r="D52" s="5" t="n"/>
      <c r="E52" s="6" t="n"/>
      <c r="F52" s="6" t="n"/>
      <c r="G52" s="6" t="n"/>
      <c r="H52" s="5" t="n"/>
      <c r="I52" s="5" t="n"/>
      <c r="J52" s="8" t="n"/>
      <c r="K52" s="8" t="n"/>
      <c r="L52" s="5" t="n"/>
      <c r="M52" s="5" t="n"/>
      <c r="N52" s="9" t="n"/>
      <c r="O52" s="9" t="n"/>
      <c r="P52" s="6" t="n"/>
      <c r="Q52" s="5" t="n"/>
    </row>
    <row r="53" ht="34" customHeight="1">
      <c r="A53" s="10">
        <f>IF('Roteiro'!$B53="","",COUNT('Roteiro'!$B$2:$B53))</f>
        <v/>
      </c>
      <c r="B53" s="3" t="n"/>
      <c r="C53" s="11">
        <f>IF('Roteiro'!$B53="","",IF(MOD('Roteiro'!$B53-46213,7)=0,"sexta-feira",IF(MOD('Roteiro'!$B53-46213,7)=1,"sábado",IF(MOD('Roteiro'!$B53-46213,7)=2,"domingo",IF(MOD('Roteiro'!$B53-46213,7)=3,"segunda-feira",IF(MOD('Roteiro'!$B53-46213,7)=4,"terça-feira",IF(MOD('Roteiro'!$B53-46213,7)=5,"quarta-feira","quinta-feira"))))))</f>
        <v/>
      </c>
      <c r="D53" s="5" t="n"/>
      <c r="E53" s="6" t="n"/>
      <c r="F53" s="6" t="n"/>
      <c r="G53" s="6" t="n"/>
      <c r="H53" s="5" t="n"/>
      <c r="I53" s="5" t="n"/>
      <c r="J53" s="8" t="n"/>
      <c r="K53" s="8" t="n"/>
      <c r="L53" s="5" t="n"/>
      <c r="M53" s="5" t="n"/>
      <c r="N53" s="9" t="n"/>
      <c r="O53" s="9" t="n"/>
      <c r="P53" s="6" t="n"/>
      <c r="Q53" s="5" t="n"/>
    </row>
    <row r="54" ht="34" customHeight="1">
      <c r="A54" s="2">
        <f>IF('Roteiro'!$B54="","",COUNT('Roteiro'!$B$2:$B54))</f>
        <v/>
      </c>
      <c r="B54" s="3" t="n"/>
      <c r="C54" s="4">
        <f>IF('Roteiro'!$B54="","",IF(MOD('Roteiro'!$B54-46213,7)=0,"sexta-feira",IF(MOD('Roteiro'!$B54-46213,7)=1,"sábado",IF(MOD('Roteiro'!$B54-46213,7)=2,"domingo",IF(MOD('Roteiro'!$B54-46213,7)=3,"segunda-feira",IF(MOD('Roteiro'!$B54-46213,7)=4,"terça-feira",IF(MOD('Roteiro'!$B54-46213,7)=5,"quarta-feira","quinta-feira"))))))</f>
        <v/>
      </c>
      <c r="D54" s="5" t="n"/>
      <c r="E54" s="6" t="n"/>
      <c r="F54" s="6" t="n"/>
      <c r="G54" s="6" t="n"/>
      <c r="H54" s="5" t="n"/>
      <c r="I54" s="5" t="n"/>
      <c r="J54" s="8" t="n"/>
      <c r="K54" s="8" t="n"/>
      <c r="L54" s="5" t="n"/>
      <c r="M54" s="5" t="n"/>
      <c r="N54" s="9" t="n"/>
      <c r="O54" s="9" t="n"/>
      <c r="P54" s="6" t="n"/>
      <c r="Q54" s="5" t="n"/>
    </row>
    <row r="55" ht="34" customHeight="1">
      <c r="A55" s="10">
        <f>IF('Roteiro'!$B55="","",COUNT('Roteiro'!$B$2:$B55))</f>
        <v/>
      </c>
      <c r="B55" s="3" t="n"/>
      <c r="C55" s="11">
        <f>IF('Roteiro'!$B55="","",IF(MOD('Roteiro'!$B55-46213,7)=0,"sexta-feira",IF(MOD('Roteiro'!$B55-46213,7)=1,"sábado",IF(MOD('Roteiro'!$B55-46213,7)=2,"domingo",IF(MOD('Roteiro'!$B55-46213,7)=3,"segunda-feira",IF(MOD('Roteiro'!$B55-46213,7)=4,"terça-feira",IF(MOD('Roteiro'!$B55-46213,7)=5,"quarta-feira","quinta-feira"))))))</f>
        <v/>
      </c>
      <c r="D55" s="5" t="n"/>
      <c r="E55" s="6" t="n"/>
      <c r="F55" s="6" t="n"/>
      <c r="G55" s="6" t="n"/>
      <c r="H55" s="5" t="n"/>
      <c r="I55" s="5" t="n"/>
      <c r="J55" s="8" t="n"/>
      <c r="K55" s="8" t="n"/>
      <c r="L55" s="5" t="n"/>
      <c r="M55" s="5" t="n"/>
      <c r="N55" s="9" t="n"/>
      <c r="O55" s="9" t="n"/>
      <c r="P55" s="6" t="n"/>
      <c r="Q55" s="5" t="n"/>
    </row>
    <row r="56" ht="34" customHeight="1">
      <c r="A56" s="2">
        <f>IF('Roteiro'!$B56="","",COUNT('Roteiro'!$B$2:$B56))</f>
        <v/>
      </c>
      <c r="B56" s="3" t="n"/>
      <c r="C56" s="4">
        <f>IF('Roteiro'!$B56="","",IF(MOD('Roteiro'!$B56-46213,7)=0,"sexta-feira",IF(MOD('Roteiro'!$B56-46213,7)=1,"sábado",IF(MOD('Roteiro'!$B56-46213,7)=2,"domingo",IF(MOD('Roteiro'!$B56-46213,7)=3,"segunda-feira",IF(MOD('Roteiro'!$B56-46213,7)=4,"terça-feira",IF(MOD('Roteiro'!$B56-46213,7)=5,"quarta-feira","quinta-feira"))))))</f>
        <v/>
      </c>
      <c r="D56" s="5" t="n"/>
      <c r="E56" s="6" t="n"/>
      <c r="F56" s="6" t="n"/>
      <c r="G56" s="6" t="n"/>
      <c r="H56" s="5" t="n"/>
      <c r="I56" s="5" t="n"/>
      <c r="J56" s="8" t="n"/>
      <c r="K56" s="8" t="n"/>
      <c r="L56" s="5" t="n"/>
      <c r="M56" s="5" t="n"/>
      <c r="N56" s="9" t="n"/>
      <c r="O56" s="9" t="n"/>
      <c r="P56" s="6" t="n"/>
      <c r="Q56" s="5" t="n"/>
    </row>
    <row r="57" ht="34" customHeight="1">
      <c r="A57" s="10">
        <f>IF('Roteiro'!$B57="","",COUNT('Roteiro'!$B$2:$B57))</f>
        <v/>
      </c>
      <c r="B57" s="3" t="n"/>
      <c r="C57" s="11">
        <f>IF('Roteiro'!$B57="","",IF(MOD('Roteiro'!$B57-46213,7)=0,"sexta-feira",IF(MOD('Roteiro'!$B57-46213,7)=1,"sábado",IF(MOD('Roteiro'!$B57-46213,7)=2,"domingo",IF(MOD('Roteiro'!$B57-46213,7)=3,"segunda-feira",IF(MOD('Roteiro'!$B57-46213,7)=4,"terça-feira",IF(MOD('Roteiro'!$B57-46213,7)=5,"quarta-feira","quinta-feira"))))))</f>
        <v/>
      </c>
      <c r="D57" s="5" t="n"/>
      <c r="E57" s="6" t="n"/>
      <c r="F57" s="6" t="n"/>
      <c r="G57" s="6" t="n"/>
      <c r="H57" s="5" t="n"/>
      <c r="I57" s="5" t="n"/>
      <c r="J57" s="8" t="n"/>
      <c r="K57" s="8" t="n"/>
      <c r="L57" s="5" t="n"/>
      <c r="M57" s="5" t="n"/>
      <c r="N57" s="9" t="n"/>
      <c r="O57" s="9" t="n"/>
      <c r="P57" s="6" t="n"/>
      <c r="Q57" s="5" t="n"/>
    </row>
    <row r="58" ht="34" customHeight="1">
      <c r="A58" s="2">
        <f>IF('Roteiro'!$B58="","",COUNT('Roteiro'!$B$2:$B58))</f>
        <v/>
      </c>
      <c r="B58" s="3" t="n"/>
      <c r="C58" s="4">
        <f>IF('Roteiro'!$B58="","",IF(MOD('Roteiro'!$B58-46213,7)=0,"sexta-feira",IF(MOD('Roteiro'!$B58-46213,7)=1,"sábado",IF(MOD('Roteiro'!$B58-46213,7)=2,"domingo",IF(MOD('Roteiro'!$B58-46213,7)=3,"segunda-feira",IF(MOD('Roteiro'!$B58-46213,7)=4,"terça-feira",IF(MOD('Roteiro'!$B58-46213,7)=5,"quarta-feira","quinta-feira"))))))</f>
        <v/>
      </c>
      <c r="D58" s="5" t="n"/>
      <c r="E58" s="6" t="n"/>
      <c r="F58" s="6" t="n"/>
      <c r="G58" s="6" t="n"/>
      <c r="H58" s="5" t="n"/>
      <c r="I58" s="5" t="n"/>
      <c r="J58" s="8" t="n"/>
      <c r="K58" s="8" t="n"/>
      <c r="L58" s="5" t="n"/>
      <c r="M58" s="5" t="n"/>
      <c r="N58" s="9" t="n"/>
      <c r="O58" s="9" t="n"/>
      <c r="P58" s="6" t="n"/>
      <c r="Q58" s="5" t="n"/>
    </row>
    <row r="59" ht="34" customHeight="1">
      <c r="A59" s="10">
        <f>IF('Roteiro'!$B59="","",COUNT('Roteiro'!$B$2:$B59))</f>
        <v/>
      </c>
      <c r="B59" s="3" t="n"/>
      <c r="C59" s="11">
        <f>IF('Roteiro'!$B59="","",IF(MOD('Roteiro'!$B59-46213,7)=0,"sexta-feira",IF(MOD('Roteiro'!$B59-46213,7)=1,"sábado",IF(MOD('Roteiro'!$B59-46213,7)=2,"domingo",IF(MOD('Roteiro'!$B59-46213,7)=3,"segunda-feira",IF(MOD('Roteiro'!$B59-46213,7)=4,"terça-feira",IF(MOD('Roteiro'!$B59-46213,7)=5,"quarta-feira","quinta-feira"))))))</f>
        <v/>
      </c>
      <c r="D59" s="5" t="n"/>
      <c r="E59" s="6" t="n"/>
      <c r="F59" s="6" t="n"/>
      <c r="G59" s="6" t="n"/>
      <c r="H59" s="5" t="n"/>
      <c r="I59" s="5" t="n"/>
      <c r="J59" s="8" t="n"/>
      <c r="K59" s="8" t="n"/>
      <c r="L59" s="5" t="n"/>
      <c r="M59" s="5" t="n"/>
      <c r="N59" s="9" t="n"/>
      <c r="O59" s="9" t="n"/>
      <c r="P59" s="6" t="n"/>
      <c r="Q59" s="5" t="n"/>
    </row>
    <row r="60" ht="34" customHeight="1">
      <c r="A60" s="2">
        <f>IF('Roteiro'!$B60="","",COUNT('Roteiro'!$B$2:$B60))</f>
        <v/>
      </c>
      <c r="B60" s="3" t="n"/>
      <c r="C60" s="4">
        <f>IF('Roteiro'!$B60="","",IF(MOD('Roteiro'!$B60-46213,7)=0,"sexta-feira",IF(MOD('Roteiro'!$B60-46213,7)=1,"sábado",IF(MOD('Roteiro'!$B60-46213,7)=2,"domingo",IF(MOD('Roteiro'!$B60-46213,7)=3,"segunda-feira",IF(MOD('Roteiro'!$B60-46213,7)=4,"terça-feira",IF(MOD('Roteiro'!$B60-46213,7)=5,"quarta-feira","quinta-feira"))))))</f>
        <v/>
      </c>
      <c r="D60" s="5" t="n"/>
      <c r="E60" s="6" t="n"/>
      <c r="F60" s="6" t="n"/>
      <c r="G60" s="6" t="n"/>
      <c r="H60" s="5" t="n"/>
      <c r="I60" s="5" t="n"/>
      <c r="J60" s="8" t="n"/>
      <c r="K60" s="8" t="n"/>
      <c r="L60" s="5" t="n"/>
      <c r="M60" s="5" t="n"/>
      <c r="N60" s="9" t="n"/>
      <c r="O60" s="9" t="n"/>
      <c r="P60" s="6" t="n"/>
      <c r="Q60" s="5" t="n"/>
    </row>
    <row r="61" ht="34" customHeight="1">
      <c r="A61" s="10">
        <f>IF('Roteiro'!$B61="","",COUNT('Roteiro'!$B$2:$B61))</f>
        <v/>
      </c>
      <c r="B61" s="3" t="n"/>
      <c r="C61" s="11">
        <f>IF('Roteiro'!$B61="","",IF(MOD('Roteiro'!$B61-46213,7)=0,"sexta-feira",IF(MOD('Roteiro'!$B61-46213,7)=1,"sábado",IF(MOD('Roteiro'!$B61-46213,7)=2,"domingo",IF(MOD('Roteiro'!$B61-46213,7)=3,"segunda-feira",IF(MOD('Roteiro'!$B61-46213,7)=4,"terça-feira",IF(MOD('Roteiro'!$B61-46213,7)=5,"quarta-feira","quinta-feira"))))))</f>
        <v/>
      </c>
      <c r="D61" s="5" t="n"/>
      <c r="E61" s="6" t="n"/>
      <c r="F61" s="6" t="n"/>
      <c r="G61" s="6" t="n"/>
      <c r="H61" s="5" t="n"/>
      <c r="I61" s="5" t="n"/>
      <c r="J61" s="8" t="n"/>
      <c r="K61" s="8" t="n"/>
      <c r="L61" s="5" t="n"/>
      <c r="M61" s="5" t="n"/>
      <c r="N61" s="9" t="n"/>
      <c r="O61" s="9" t="n"/>
      <c r="P61" s="6" t="n"/>
      <c r="Q61" s="5" t="n"/>
    </row>
    <row r="62" ht="34" customHeight="1">
      <c r="A62" s="2">
        <f>IF('Roteiro'!$B62="","",COUNT('Roteiro'!$B$2:$B62))</f>
        <v/>
      </c>
      <c r="B62" s="3" t="n"/>
      <c r="C62" s="4">
        <f>IF('Roteiro'!$B62="","",IF(MOD('Roteiro'!$B62-46213,7)=0,"sexta-feira",IF(MOD('Roteiro'!$B62-46213,7)=1,"sábado",IF(MOD('Roteiro'!$B62-46213,7)=2,"domingo",IF(MOD('Roteiro'!$B62-46213,7)=3,"segunda-feira",IF(MOD('Roteiro'!$B62-46213,7)=4,"terça-feira",IF(MOD('Roteiro'!$B62-46213,7)=5,"quarta-feira","quinta-feira"))))))</f>
        <v/>
      </c>
      <c r="D62" s="5" t="n"/>
      <c r="E62" s="6" t="n"/>
      <c r="F62" s="6" t="n"/>
      <c r="G62" s="6" t="n"/>
      <c r="H62" s="5" t="n"/>
      <c r="I62" s="5" t="n"/>
      <c r="J62" s="8" t="n"/>
      <c r="K62" s="8" t="n"/>
      <c r="L62" s="5" t="n"/>
      <c r="M62" s="5" t="n"/>
      <c r="N62" s="9" t="n"/>
      <c r="O62" s="9" t="n"/>
      <c r="P62" s="6" t="n"/>
      <c r="Q62" s="5" t="n"/>
    </row>
    <row r="63" ht="34" customHeight="1">
      <c r="A63" s="10">
        <f>IF('Roteiro'!$B63="","",COUNT('Roteiro'!$B$2:$B63))</f>
        <v/>
      </c>
      <c r="B63" s="3" t="n"/>
      <c r="C63" s="11">
        <f>IF('Roteiro'!$B63="","",IF(MOD('Roteiro'!$B63-46213,7)=0,"sexta-feira",IF(MOD('Roteiro'!$B63-46213,7)=1,"sábado",IF(MOD('Roteiro'!$B63-46213,7)=2,"domingo",IF(MOD('Roteiro'!$B63-46213,7)=3,"segunda-feira",IF(MOD('Roteiro'!$B63-46213,7)=4,"terça-feira",IF(MOD('Roteiro'!$B63-46213,7)=5,"quarta-feira","quinta-feira"))))))</f>
        <v/>
      </c>
      <c r="D63" s="5" t="n"/>
      <c r="E63" s="6" t="n"/>
      <c r="F63" s="6" t="n"/>
      <c r="G63" s="6" t="n"/>
      <c r="H63" s="5" t="n"/>
      <c r="I63" s="5" t="n"/>
      <c r="J63" s="8" t="n"/>
      <c r="K63" s="8" t="n"/>
      <c r="L63" s="5" t="n"/>
      <c r="M63" s="5" t="n"/>
      <c r="N63" s="9" t="n"/>
      <c r="O63" s="9" t="n"/>
      <c r="P63" s="6" t="n"/>
      <c r="Q63" s="5" t="n"/>
    </row>
    <row r="64" ht="34" customHeight="1">
      <c r="A64" s="2">
        <f>IF('Roteiro'!$B64="","",COUNT('Roteiro'!$B$2:$B64))</f>
        <v/>
      </c>
      <c r="B64" s="3" t="n"/>
      <c r="C64" s="4">
        <f>IF('Roteiro'!$B64="","",IF(MOD('Roteiro'!$B64-46213,7)=0,"sexta-feira",IF(MOD('Roteiro'!$B64-46213,7)=1,"sábado",IF(MOD('Roteiro'!$B64-46213,7)=2,"domingo",IF(MOD('Roteiro'!$B64-46213,7)=3,"segunda-feira",IF(MOD('Roteiro'!$B64-46213,7)=4,"terça-feira",IF(MOD('Roteiro'!$B64-46213,7)=5,"quarta-feira","quinta-feira"))))))</f>
        <v/>
      </c>
      <c r="D64" s="5" t="n"/>
      <c r="E64" s="6" t="n"/>
      <c r="F64" s="6" t="n"/>
      <c r="G64" s="6" t="n"/>
      <c r="H64" s="5" t="n"/>
      <c r="I64" s="5" t="n"/>
      <c r="J64" s="8" t="n"/>
      <c r="K64" s="8" t="n"/>
      <c r="L64" s="5" t="n"/>
      <c r="M64" s="5" t="n"/>
      <c r="N64" s="9" t="n"/>
      <c r="O64" s="9" t="n"/>
      <c r="P64" s="6" t="n"/>
      <c r="Q64" s="5" t="n"/>
    </row>
    <row r="65" ht="34" customHeight="1">
      <c r="A65" s="10">
        <f>IF('Roteiro'!$B65="","",COUNT('Roteiro'!$B$2:$B65))</f>
        <v/>
      </c>
      <c r="B65" s="3" t="n"/>
      <c r="C65" s="11">
        <f>IF('Roteiro'!$B65="","",IF(MOD('Roteiro'!$B65-46213,7)=0,"sexta-feira",IF(MOD('Roteiro'!$B65-46213,7)=1,"sábado",IF(MOD('Roteiro'!$B65-46213,7)=2,"domingo",IF(MOD('Roteiro'!$B65-46213,7)=3,"segunda-feira",IF(MOD('Roteiro'!$B65-46213,7)=4,"terça-feira",IF(MOD('Roteiro'!$B65-46213,7)=5,"quarta-feira","quinta-feira"))))))</f>
        <v/>
      </c>
      <c r="D65" s="5" t="n"/>
      <c r="E65" s="6" t="n"/>
      <c r="F65" s="6" t="n"/>
      <c r="G65" s="6" t="n"/>
      <c r="H65" s="5" t="n"/>
      <c r="I65" s="5" t="n"/>
      <c r="J65" s="8" t="n"/>
      <c r="K65" s="8" t="n"/>
      <c r="L65" s="5" t="n"/>
      <c r="M65" s="5" t="n"/>
      <c r="N65" s="9" t="n"/>
      <c r="O65" s="9" t="n"/>
      <c r="P65" s="6" t="n"/>
      <c r="Q65" s="5" t="n"/>
    </row>
    <row r="66" ht="34" customHeight="1">
      <c r="A66" s="2">
        <f>IF('Roteiro'!$B66="","",COUNT('Roteiro'!$B$2:$B66))</f>
        <v/>
      </c>
      <c r="B66" s="3" t="n"/>
      <c r="C66" s="4">
        <f>IF('Roteiro'!$B66="","",IF(MOD('Roteiro'!$B66-46213,7)=0,"sexta-feira",IF(MOD('Roteiro'!$B66-46213,7)=1,"sábado",IF(MOD('Roteiro'!$B66-46213,7)=2,"domingo",IF(MOD('Roteiro'!$B66-46213,7)=3,"segunda-feira",IF(MOD('Roteiro'!$B66-46213,7)=4,"terça-feira",IF(MOD('Roteiro'!$B66-46213,7)=5,"quarta-feira","quinta-feira"))))))</f>
        <v/>
      </c>
      <c r="D66" s="5" t="n"/>
      <c r="E66" s="6" t="n"/>
      <c r="F66" s="6" t="n"/>
      <c r="G66" s="6" t="n"/>
      <c r="H66" s="5" t="n"/>
      <c r="I66" s="5" t="n"/>
      <c r="J66" s="8" t="n"/>
      <c r="K66" s="8" t="n"/>
      <c r="L66" s="5" t="n"/>
      <c r="M66" s="5" t="n"/>
      <c r="N66" s="9" t="n"/>
      <c r="O66" s="9" t="n"/>
      <c r="P66" s="6" t="n"/>
      <c r="Q66" s="5" t="n"/>
    </row>
    <row r="67" ht="34" customHeight="1">
      <c r="A67" s="10">
        <f>IF('Roteiro'!$B67="","",COUNT('Roteiro'!$B$2:$B67))</f>
        <v/>
      </c>
      <c r="B67" s="3" t="n"/>
      <c r="C67" s="11">
        <f>IF('Roteiro'!$B67="","",IF(MOD('Roteiro'!$B67-46213,7)=0,"sexta-feira",IF(MOD('Roteiro'!$B67-46213,7)=1,"sábado",IF(MOD('Roteiro'!$B67-46213,7)=2,"domingo",IF(MOD('Roteiro'!$B67-46213,7)=3,"segunda-feira",IF(MOD('Roteiro'!$B67-46213,7)=4,"terça-feira",IF(MOD('Roteiro'!$B67-46213,7)=5,"quarta-feira","quinta-feira"))))))</f>
        <v/>
      </c>
      <c r="D67" s="5" t="n"/>
      <c r="E67" s="6" t="n"/>
      <c r="F67" s="6" t="n"/>
      <c r="G67" s="6" t="n"/>
      <c r="H67" s="5" t="n"/>
      <c r="I67" s="5" t="n"/>
      <c r="J67" s="8" t="n"/>
      <c r="K67" s="8" t="n"/>
      <c r="L67" s="5" t="n"/>
      <c r="M67" s="5" t="n"/>
      <c r="N67" s="9" t="n"/>
      <c r="O67" s="9" t="n"/>
      <c r="P67" s="6" t="n"/>
      <c r="Q67" s="5" t="n"/>
    </row>
    <row r="68" ht="34" customHeight="1">
      <c r="A68" s="2">
        <f>IF('Roteiro'!$B68="","",COUNT('Roteiro'!$B$2:$B68))</f>
        <v/>
      </c>
      <c r="B68" s="3" t="n"/>
      <c r="C68" s="4">
        <f>IF('Roteiro'!$B68="","",IF(MOD('Roteiro'!$B68-46213,7)=0,"sexta-feira",IF(MOD('Roteiro'!$B68-46213,7)=1,"sábado",IF(MOD('Roteiro'!$B68-46213,7)=2,"domingo",IF(MOD('Roteiro'!$B68-46213,7)=3,"segunda-feira",IF(MOD('Roteiro'!$B68-46213,7)=4,"terça-feira",IF(MOD('Roteiro'!$B68-46213,7)=5,"quarta-feira","quinta-feira"))))))</f>
        <v/>
      </c>
      <c r="D68" s="5" t="n"/>
      <c r="E68" s="6" t="n"/>
      <c r="F68" s="6" t="n"/>
      <c r="G68" s="6" t="n"/>
      <c r="H68" s="5" t="n"/>
      <c r="I68" s="5" t="n"/>
      <c r="J68" s="8" t="n"/>
      <c r="K68" s="8" t="n"/>
      <c r="L68" s="5" t="n"/>
      <c r="M68" s="5" t="n"/>
      <c r="N68" s="9" t="n"/>
      <c r="O68" s="9" t="n"/>
      <c r="P68" s="6" t="n"/>
      <c r="Q68" s="5" t="n"/>
    </row>
    <row r="69" ht="34" customHeight="1">
      <c r="A69" s="10">
        <f>IF('Roteiro'!$B69="","",COUNT('Roteiro'!$B$2:$B69))</f>
        <v/>
      </c>
      <c r="B69" s="3" t="n"/>
      <c r="C69" s="11">
        <f>IF('Roteiro'!$B69="","",IF(MOD('Roteiro'!$B69-46213,7)=0,"sexta-feira",IF(MOD('Roteiro'!$B69-46213,7)=1,"sábado",IF(MOD('Roteiro'!$B69-46213,7)=2,"domingo",IF(MOD('Roteiro'!$B69-46213,7)=3,"segunda-feira",IF(MOD('Roteiro'!$B69-46213,7)=4,"terça-feira",IF(MOD('Roteiro'!$B69-46213,7)=5,"quarta-feira","quinta-feira"))))))</f>
        <v/>
      </c>
      <c r="D69" s="5" t="n"/>
      <c r="E69" s="6" t="n"/>
      <c r="F69" s="6" t="n"/>
      <c r="G69" s="6" t="n"/>
      <c r="H69" s="5" t="n"/>
      <c r="I69" s="5" t="n"/>
      <c r="J69" s="8" t="n"/>
      <c r="K69" s="8" t="n"/>
      <c r="L69" s="5" t="n"/>
      <c r="M69" s="5" t="n"/>
      <c r="N69" s="9" t="n"/>
      <c r="O69" s="9" t="n"/>
      <c r="P69" s="6" t="n"/>
      <c r="Q69" s="5" t="n"/>
    </row>
    <row r="70" ht="34" customHeight="1">
      <c r="A70" s="2">
        <f>IF('Roteiro'!$B70="","",COUNT('Roteiro'!$B$2:$B70))</f>
        <v/>
      </c>
      <c r="B70" s="3" t="n"/>
      <c r="C70" s="4">
        <f>IF('Roteiro'!$B70="","",IF(MOD('Roteiro'!$B70-46213,7)=0,"sexta-feira",IF(MOD('Roteiro'!$B70-46213,7)=1,"sábado",IF(MOD('Roteiro'!$B70-46213,7)=2,"domingo",IF(MOD('Roteiro'!$B70-46213,7)=3,"segunda-feira",IF(MOD('Roteiro'!$B70-46213,7)=4,"terça-feira",IF(MOD('Roteiro'!$B70-46213,7)=5,"quarta-feira","quinta-feira"))))))</f>
        <v/>
      </c>
      <c r="D70" s="5" t="n"/>
      <c r="E70" s="6" t="n"/>
      <c r="F70" s="6" t="n"/>
      <c r="G70" s="6" t="n"/>
      <c r="H70" s="5" t="n"/>
      <c r="I70" s="5" t="n"/>
      <c r="J70" s="8" t="n"/>
      <c r="K70" s="8" t="n"/>
      <c r="L70" s="5" t="n"/>
      <c r="M70" s="5" t="n"/>
      <c r="N70" s="9" t="n"/>
      <c r="O70" s="9" t="n"/>
      <c r="P70" s="6" t="n"/>
      <c r="Q70" s="5" t="n"/>
    </row>
    <row r="71" ht="34" customHeight="1">
      <c r="A71" s="10">
        <f>IF('Roteiro'!$B71="","",COUNT('Roteiro'!$B$2:$B71))</f>
        <v/>
      </c>
      <c r="B71" s="3" t="n"/>
      <c r="C71" s="11">
        <f>IF('Roteiro'!$B71="","",IF(MOD('Roteiro'!$B71-46213,7)=0,"sexta-feira",IF(MOD('Roteiro'!$B71-46213,7)=1,"sábado",IF(MOD('Roteiro'!$B71-46213,7)=2,"domingo",IF(MOD('Roteiro'!$B71-46213,7)=3,"segunda-feira",IF(MOD('Roteiro'!$B71-46213,7)=4,"terça-feira",IF(MOD('Roteiro'!$B71-46213,7)=5,"quarta-feira","quinta-feira"))))))</f>
        <v/>
      </c>
      <c r="D71" s="5" t="n"/>
      <c r="E71" s="6" t="n"/>
      <c r="F71" s="6" t="n"/>
      <c r="G71" s="6" t="n"/>
      <c r="H71" s="5" t="n"/>
      <c r="I71" s="5" t="n"/>
      <c r="J71" s="8" t="n"/>
      <c r="K71" s="8" t="n"/>
      <c r="L71" s="5" t="n"/>
      <c r="M71" s="5" t="n"/>
      <c r="N71" s="9" t="n"/>
      <c r="O71" s="9" t="n"/>
      <c r="P71" s="6" t="n"/>
      <c r="Q71" s="5" t="n"/>
    </row>
    <row r="72" ht="34" customHeight="1">
      <c r="A72" s="2">
        <f>IF('Roteiro'!$B72="","",COUNT('Roteiro'!$B$2:$B72))</f>
        <v/>
      </c>
      <c r="B72" s="3" t="n"/>
      <c r="C72" s="4">
        <f>IF('Roteiro'!$B72="","",IF(MOD('Roteiro'!$B72-46213,7)=0,"sexta-feira",IF(MOD('Roteiro'!$B72-46213,7)=1,"sábado",IF(MOD('Roteiro'!$B72-46213,7)=2,"domingo",IF(MOD('Roteiro'!$B72-46213,7)=3,"segunda-feira",IF(MOD('Roteiro'!$B72-46213,7)=4,"terça-feira",IF(MOD('Roteiro'!$B72-46213,7)=5,"quarta-feira","quinta-feira"))))))</f>
        <v/>
      </c>
      <c r="D72" s="5" t="n"/>
      <c r="E72" s="6" t="n"/>
      <c r="F72" s="6" t="n"/>
      <c r="G72" s="6" t="n"/>
      <c r="H72" s="5" t="n"/>
      <c r="I72" s="5" t="n"/>
      <c r="J72" s="8" t="n"/>
      <c r="K72" s="8" t="n"/>
      <c r="L72" s="5" t="n"/>
      <c r="M72" s="5" t="n"/>
      <c r="N72" s="9" t="n"/>
      <c r="O72" s="9" t="n"/>
      <c r="P72" s="6" t="n"/>
      <c r="Q72" s="5" t="n"/>
    </row>
    <row r="73" ht="34" customHeight="1">
      <c r="A73" s="10">
        <f>IF('Roteiro'!$B73="","",COUNT('Roteiro'!$B$2:$B73))</f>
        <v/>
      </c>
      <c r="B73" s="3" t="n"/>
      <c r="C73" s="11">
        <f>IF('Roteiro'!$B73="","",IF(MOD('Roteiro'!$B73-46213,7)=0,"sexta-feira",IF(MOD('Roteiro'!$B73-46213,7)=1,"sábado",IF(MOD('Roteiro'!$B73-46213,7)=2,"domingo",IF(MOD('Roteiro'!$B73-46213,7)=3,"segunda-feira",IF(MOD('Roteiro'!$B73-46213,7)=4,"terça-feira",IF(MOD('Roteiro'!$B73-46213,7)=5,"quarta-feira","quinta-feira"))))))</f>
        <v/>
      </c>
      <c r="D73" s="5" t="n"/>
      <c r="E73" s="6" t="n"/>
      <c r="F73" s="6" t="n"/>
      <c r="G73" s="6" t="n"/>
      <c r="H73" s="5" t="n"/>
      <c r="I73" s="5" t="n"/>
      <c r="J73" s="8" t="n"/>
      <c r="K73" s="8" t="n"/>
      <c r="L73" s="5" t="n"/>
      <c r="M73" s="5" t="n"/>
      <c r="N73" s="9" t="n"/>
      <c r="O73" s="9" t="n"/>
      <c r="P73" s="6" t="n"/>
      <c r="Q73" s="5" t="n"/>
    </row>
    <row r="74" ht="34" customHeight="1">
      <c r="A74" s="2">
        <f>IF('Roteiro'!$B74="","",COUNT('Roteiro'!$B$2:$B74))</f>
        <v/>
      </c>
      <c r="B74" s="3" t="n"/>
      <c r="C74" s="4">
        <f>IF('Roteiro'!$B74="","",IF(MOD('Roteiro'!$B74-46213,7)=0,"sexta-feira",IF(MOD('Roteiro'!$B74-46213,7)=1,"sábado",IF(MOD('Roteiro'!$B74-46213,7)=2,"domingo",IF(MOD('Roteiro'!$B74-46213,7)=3,"segunda-feira",IF(MOD('Roteiro'!$B74-46213,7)=4,"terça-feira",IF(MOD('Roteiro'!$B74-46213,7)=5,"quarta-feira","quinta-feira"))))))</f>
        <v/>
      </c>
      <c r="D74" s="5" t="n"/>
      <c r="E74" s="6" t="n"/>
      <c r="F74" s="6" t="n"/>
      <c r="G74" s="6" t="n"/>
      <c r="H74" s="5" t="n"/>
      <c r="I74" s="5" t="n"/>
      <c r="J74" s="8" t="n"/>
      <c r="K74" s="8" t="n"/>
      <c r="L74" s="5" t="n"/>
      <c r="M74" s="5" t="n"/>
      <c r="N74" s="9" t="n"/>
      <c r="O74" s="9" t="n"/>
      <c r="P74" s="6" t="n"/>
      <c r="Q74" s="5" t="n"/>
    </row>
    <row r="75" ht="34" customHeight="1">
      <c r="A75" s="10">
        <f>IF('Roteiro'!$B75="","",COUNT('Roteiro'!$B$2:$B75))</f>
        <v/>
      </c>
      <c r="B75" s="3" t="n"/>
      <c r="C75" s="11">
        <f>IF('Roteiro'!$B75="","",IF(MOD('Roteiro'!$B75-46213,7)=0,"sexta-feira",IF(MOD('Roteiro'!$B75-46213,7)=1,"sábado",IF(MOD('Roteiro'!$B75-46213,7)=2,"domingo",IF(MOD('Roteiro'!$B75-46213,7)=3,"segunda-feira",IF(MOD('Roteiro'!$B75-46213,7)=4,"terça-feira",IF(MOD('Roteiro'!$B75-46213,7)=5,"quarta-feira","quinta-feira"))))))</f>
        <v/>
      </c>
      <c r="D75" s="5" t="n"/>
      <c r="E75" s="6" t="n"/>
      <c r="F75" s="6" t="n"/>
      <c r="G75" s="6" t="n"/>
      <c r="H75" s="5" t="n"/>
      <c r="I75" s="5" t="n"/>
      <c r="J75" s="8" t="n"/>
      <c r="K75" s="8" t="n"/>
      <c r="L75" s="5" t="n"/>
      <c r="M75" s="5" t="n"/>
      <c r="N75" s="9" t="n"/>
      <c r="O75" s="9" t="n"/>
      <c r="P75" s="6" t="n"/>
      <c r="Q75" s="5" t="n"/>
    </row>
    <row r="76" ht="34" customHeight="1">
      <c r="A76" s="2">
        <f>IF('Roteiro'!$B76="","",COUNT('Roteiro'!$B$2:$B76))</f>
        <v/>
      </c>
      <c r="B76" s="3" t="n"/>
      <c r="C76" s="4">
        <f>IF('Roteiro'!$B76="","",IF(MOD('Roteiro'!$B76-46213,7)=0,"sexta-feira",IF(MOD('Roteiro'!$B76-46213,7)=1,"sábado",IF(MOD('Roteiro'!$B76-46213,7)=2,"domingo",IF(MOD('Roteiro'!$B76-46213,7)=3,"segunda-feira",IF(MOD('Roteiro'!$B76-46213,7)=4,"terça-feira",IF(MOD('Roteiro'!$B76-46213,7)=5,"quarta-feira","quinta-feira"))))))</f>
        <v/>
      </c>
      <c r="D76" s="5" t="n"/>
      <c r="E76" s="6" t="n"/>
      <c r="F76" s="6" t="n"/>
      <c r="G76" s="6" t="n"/>
      <c r="H76" s="5" t="n"/>
      <c r="I76" s="5" t="n"/>
      <c r="J76" s="8" t="n"/>
      <c r="K76" s="8" t="n"/>
      <c r="L76" s="5" t="n"/>
      <c r="M76" s="5" t="n"/>
      <c r="N76" s="9" t="n"/>
      <c r="O76" s="9" t="n"/>
      <c r="P76" s="6" t="n"/>
      <c r="Q76" s="5" t="n"/>
    </row>
    <row r="77" ht="34" customHeight="1">
      <c r="A77" s="10">
        <f>IF('Roteiro'!$B77="","",COUNT('Roteiro'!$B$2:$B77))</f>
        <v/>
      </c>
      <c r="B77" s="3" t="n"/>
      <c r="C77" s="11">
        <f>IF('Roteiro'!$B77="","",IF(MOD('Roteiro'!$B77-46213,7)=0,"sexta-feira",IF(MOD('Roteiro'!$B77-46213,7)=1,"sábado",IF(MOD('Roteiro'!$B77-46213,7)=2,"domingo",IF(MOD('Roteiro'!$B77-46213,7)=3,"segunda-feira",IF(MOD('Roteiro'!$B77-46213,7)=4,"terça-feira",IF(MOD('Roteiro'!$B77-46213,7)=5,"quarta-feira","quinta-feira"))))))</f>
        <v/>
      </c>
      <c r="D77" s="5" t="n"/>
      <c r="E77" s="6" t="n"/>
      <c r="F77" s="6" t="n"/>
      <c r="G77" s="6" t="n"/>
      <c r="H77" s="5" t="n"/>
      <c r="I77" s="5" t="n"/>
      <c r="J77" s="8" t="n"/>
      <c r="K77" s="8" t="n"/>
      <c r="L77" s="5" t="n"/>
      <c r="M77" s="5" t="n"/>
      <c r="N77" s="9" t="n"/>
      <c r="O77" s="9" t="n"/>
      <c r="P77" s="6" t="n"/>
      <c r="Q77" s="5" t="n"/>
    </row>
    <row r="78" ht="34" customHeight="1">
      <c r="A78" s="2">
        <f>IF('Roteiro'!$B78="","",COUNT('Roteiro'!$B$2:$B78))</f>
        <v/>
      </c>
      <c r="B78" s="3" t="n"/>
      <c r="C78" s="4">
        <f>IF('Roteiro'!$B78="","",IF(MOD('Roteiro'!$B78-46213,7)=0,"sexta-feira",IF(MOD('Roteiro'!$B78-46213,7)=1,"sábado",IF(MOD('Roteiro'!$B78-46213,7)=2,"domingo",IF(MOD('Roteiro'!$B78-46213,7)=3,"segunda-feira",IF(MOD('Roteiro'!$B78-46213,7)=4,"terça-feira",IF(MOD('Roteiro'!$B78-46213,7)=5,"quarta-feira","quinta-feira"))))))</f>
        <v/>
      </c>
      <c r="D78" s="5" t="n"/>
      <c r="E78" s="6" t="n"/>
      <c r="F78" s="6" t="n"/>
      <c r="G78" s="6" t="n"/>
      <c r="H78" s="5" t="n"/>
      <c r="I78" s="5" t="n"/>
      <c r="J78" s="8" t="n"/>
      <c r="K78" s="8" t="n"/>
      <c r="L78" s="5" t="n"/>
      <c r="M78" s="5" t="n"/>
      <c r="N78" s="9" t="n"/>
      <c r="O78" s="9" t="n"/>
      <c r="P78" s="6" t="n"/>
      <c r="Q78" s="5" t="n"/>
    </row>
    <row r="79" ht="34" customHeight="1">
      <c r="A79" s="10">
        <f>IF('Roteiro'!$B79="","",COUNT('Roteiro'!$B$2:$B79))</f>
        <v/>
      </c>
      <c r="B79" s="3" t="n"/>
      <c r="C79" s="11">
        <f>IF('Roteiro'!$B79="","",IF(MOD('Roteiro'!$B79-46213,7)=0,"sexta-feira",IF(MOD('Roteiro'!$B79-46213,7)=1,"sábado",IF(MOD('Roteiro'!$B79-46213,7)=2,"domingo",IF(MOD('Roteiro'!$B79-46213,7)=3,"segunda-feira",IF(MOD('Roteiro'!$B79-46213,7)=4,"terça-feira",IF(MOD('Roteiro'!$B79-46213,7)=5,"quarta-feira","quinta-feira"))))))</f>
        <v/>
      </c>
      <c r="D79" s="5" t="n"/>
      <c r="E79" s="6" t="n"/>
      <c r="F79" s="6" t="n"/>
      <c r="G79" s="6" t="n"/>
      <c r="H79" s="5" t="n"/>
      <c r="I79" s="5" t="n"/>
      <c r="J79" s="8" t="n"/>
      <c r="K79" s="8" t="n"/>
      <c r="L79" s="5" t="n"/>
      <c r="M79" s="5" t="n"/>
      <c r="N79" s="9" t="n"/>
      <c r="O79" s="9" t="n"/>
      <c r="P79" s="6" t="n"/>
      <c r="Q79" s="5" t="n"/>
    </row>
    <row r="80" ht="34" customHeight="1">
      <c r="A80" s="2">
        <f>IF('Roteiro'!$B80="","",COUNT('Roteiro'!$B$2:$B80))</f>
        <v/>
      </c>
      <c r="B80" s="3" t="n"/>
      <c r="C80" s="4">
        <f>IF('Roteiro'!$B80="","",IF(MOD('Roteiro'!$B80-46213,7)=0,"sexta-feira",IF(MOD('Roteiro'!$B80-46213,7)=1,"sábado",IF(MOD('Roteiro'!$B80-46213,7)=2,"domingo",IF(MOD('Roteiro'!$B80-46213,7)=3,"segunda-feira",IF(MOD('Roteiro'!$B80-46213,7)=4,"terça-feira",IF(MOD('Roteiro'!$B80-46213,7)=5,"quarta-feira","quinta-feira"))))))</f>
        <v/>
      </c>
      <c r="D80" s="5" t="n"/>
      <c r="E80" s="6" t="n"/>
      <c r="F80" s="6" t="n"/>
      <c r="G80" s="6" t="n"/>
      <c r="H80" s="5" t="n"/>
      <c r="I80" s="5" t="n"/>
      <c r="J80" s="8" t="n"/>
      <c r="K80" s="8" t="n"/>
      <c r="L80" s="5" t="n"/>
      <c r="M80" s="5" t="n"/>
      <c r="N80" s="9" t="n"/>
      <c r="O80" s="9" t="n"/>
      <c r="P80" s="6" t="n"/>
      <c r="Q80" s="5" t="n"/>
    </row>
    <row r="81" ht="34" customHeight="1">
      <c r="A81" s="10">
        <f>IF('Roteiro'!$B81="","",COUNT('Roteiro'!$B$2:$B81))</f>
        <v/>
      </c>
      <c r="B81" s="3" t="n"/>
      <c r="C81" s="11">
        <f>IF('Roteiro'!$B81="","",IF(MOD('Roteiro'!$B81-46213,7)=0,"sexta-feira",IF(MOD('Roteiro'!$B81-46213,7)=1,"sábado",IF(MOD('Roteiro'!$B81-46213,7)=2,"domingo",IF(MOD('Roteiro'!$B81-46213,7)=3,"segunda-feira",IF(MOD('Roteiro'!$B81-46213,7)=4,"terça-feira",IF(MOD('Roteiro'!$B81-46213,7)=5,"quarta-feira","quinta-feira"))))))</f>
        <v/>
      </c>
      <c r="D81" s="5" t="n"/>
      <c r="E81" s="6" t="n"/>
      <c r="F81" s="6" t="n"/>
      <c r="G81" s="6" t="n"/>
      <c r="H81" s="5" t="n"/>
      <c r="I81" s="5" t="n"/>
      <c r="J81" s="8" t="n"/>
      <c r="K81" s="8" t="n"/>
      <c r="L81" s="5" t="n"/>
      <c r="M81" s="5" t="n"/>
      <c r="N81" s="9" t="n"/>
      <c r="O81" s="9" t="n"/>
      <c r="P81" s="6" t="n"/>
      <c r="Q81" s="5" t="n"/>
    </row>
    <row r="82" ht="34" customHeight="1">
      <c r="A82" s="2">
        <f>IF('Roteiro'!$B82="","",COUNT('Roteiro'!$B$2:$B82))</f>
        <v/>
      </c>
      <c r="B82" s="3" t="n"/>
      <c r="C82" s="4">
        <f>IF('Roteiro'!$B82="","",IF(MOD('Roteiro'!$B82-46213,7)=0,"sexta-feira",IF(MOD('Roteiro'!$B82-46213,7)=1,"sábado",IF(MOD('Roteiro'!$B82-46213,7)=2,"domingo",IF(MOD('Roteiro'!$B82-46213,7)=3,"segunda-feira",IF(MOD('Roteiro'!$B82-46213,7)=4,"terça-feira",IF(MOD('Roteiro'!$B82-46213,7)=5,"quarta-feira","quinta-feira"))))))</f>
        <v/>
      </c>
      <c r="D82" s="5" t="n"/>
      <c r="E82" s="6" t="n"/>
      <c r="F82" s="6" t="n"/>
      <c r="G82" s="6" t="n"/>
      <c r="H82" s="5" t="n"/>
      <c r="I82" s="5" t="n"/>
      <c r="J82" s="8" t="n"/>
      <c r="K82" s="8" t="n"/>
      <c r="L82" s="5" t="n"/>
      <c r="M82" s="5" t="n"/>
      <c r="N82" s="9" t="n"/>
      <c r="O82" s="9" t="n"/>
      <c r="P82" s="6" t="n"/>
      <c r="Q82" s="5" t="n"/>
    </row>
    <row r="83" ht="34" customHeight="1">
      <c r="A83" s="10">
        <f>IF('Roteiro'!$B83="","",COUNT('Roteiro'!$B$2:$B83))</f>
        <v/>
      </c>
      <c r="B83" s="3" t="n"/>
      <c r="C83" s="11">
        <f>IF('Roteiro'!$B83="","",IF(MOD('Roteiro'!$B83-46213,7)=0,"sexta-feira",IF(MOD('Roteiro'!$B83-46213,7)=1,"sábado",IF(MOD('Roteiro'!$B83-46213,7)=2,"domingo",IF(MOD('Roteiro'!$B83-46213,7)=3,"segunda-feira",IF(MOD('Roteiro'!$B83-46213,7)=4,"terça-feira",IF(MOD('Roteiro'!$B83-46213,7)=5,"quarta-feira","quinta-feira"))))))</f>
        <v/>
      </c>
      <c r="D83" s="5" t="n"/>
      <c r="E83" s="6" t="n"/>
      <c r="F83" s="6" t="n"/>
      <c r="G83" s="6" t="n"/>
      <c r="H83" s="5" t="n"/>
      <c r="I83" s="5" t="n"/>
      <c r="J83" s="8" t="n"/>
      <c r="K83" s="8" t="n"/>
      <c r="L83" s="5" t="n"/>
      <c r="M83" s="5" t="n"/>
      <c r="N83" s="9" t="n"/>
      <c r="O83" s="9" t="n"/>
      <c r="P83" s="6" t="n"/>
      <c r="Q83" s="5" t="n"/>
    </row>
    <row r="84" ht="34" customHeight="1">
      <c r="A84" s="2">
        <f>IF('Roteiro'!$B84="","",COUNT('Roteiro'!$B$2:$B84))</f>
        <v/>
      </c>
      <c r="B84" s="3" t="n"/>
      <c r="C84" s="4">
        <f>IF('Roteiro'!$B84="","",IF(MOD('Roteiro'!$B84-46213,7)=0,"sexta-feira",IF(MOD('Roteiro'!$B84-46213,7)=1,"sábado",IF(MOD('Roteiro'!$B84-46213,7)=2,"domingo",IF(MOD('Roteiro'!$B84-46213,7)=3,"segunda-feira",IF(MOD('Roteiro'!$B84-46213,7)=4,"terça-feira",IF(MOD('Roteiro'!$B84-46213,7)=5,"quarta-feira","quinta-feira"))))))</f>
        <v/>
      </c>
      <c r="D84" s="5" t="n"/>
      <c r="E84" s="6" t="n"/>
      <c r="F84" s="6" t="n"/>
      <c r="G84" s="6" t="n"/>
      <c r="H84" s="5" t="n"/>
      <c r="I84" s="5" t="n"/>
      <c r="J84" s="8" t="n"/>
      <c r="K84" s="8" t="n"/>
      <c r="L84" s="5" t="n"/>
      <c r="M84" s="5" t="n"/>
      <c r="N84" s="9" t="n"/>
      <c r="O84" s="9" t="n"/>
      <c r="P84" s="6" t="n"/>
      <c r="Q84" s="5" t="n"/>
    </row>
    <row r="85" ht="34" customHeight="1">
      <c r="A85" s="10">
        <f>IF('Roteiro'!$B85="","",COUNT('Roteiro'!$B$2:$B85))</f>
        <v/>
      </c>
      <c r="B85" s="3" t="n"/>
      <c r="C85" s="11">
        <f>IF('Roteiro'!$B85="","",IF(MOD('Roteiro'!$B85-46213,7)=0,"sexta-feira",IF(MOD('Roteiro'!$B85-46213,7)=1,"sábado",IF(MOD('Roteiro'!$B85-46213,7)=2,"domingo",IF(MOD('Roteiro'!$B85-46213,7)=3,"segunda-feira",IF(MOD('Roteiro'!$B85-46213,7)=4,"terça-feira",IF(MOD('Roteiro'!$B85-46213,7)=5,"quarta-feira","quinta-feira"))))))</f>
        <v/>
      </c>
      <c r="D85" s="5" t="n"/>
      <c r="E85" s="6" t="n"/>
      <c r="F85" s="6" t="n"/>
      <c r="G85" s="6" t="n"/>
      <c r="H85" s="5" t="n"/>
      <c r="I85" s="5" t="n"/>
      <c r="J85" s="8" t="n"/>
      <c r="K85" s="8" t="n"/>
      <c r="L85" s="5" t="n"/>
      <c r="M85" s="5" t="n"/>
      <c r="N85" s="9" t="n"/>
      <c r="O85" s="9" t="n"/>
      <c r="P85" s="6" t="n"/>
      <c r="Q85" s="5" t="n"/>
    </row>
    <row r="86" ht="34" customHeight="1">
      <c r="A86" s="2">
        <f>IF('Roteiro'!$B86="","",COUNT('Roteiro'!$B$2:$B86))</f>
        <v/>
      </c>
      <c r="B86" s="3" t="n"/>
      <c r="C86" s="4">
        <f>IF('Roteiro'!$B86="","",IF(MOD('Roteiro'!$B86-46213,7)=0,"sexta-feira",IF(MOD('Roteiro'!$B86-46213,7)=1,"sábado",IF(MOD('Roteiro'!$B86-46213,7)=2,"domingo",IF(MOD('Roteiro'!$B86-46213,7)=3,"segunda-feira",IF(MOD('Roteiro'!$B86-46213,7)=4,"terça-feira",IF(MOD('Roteiro'!$B86-46213,7)=5,"quarta-feira","quinta-feira"))))))</f>
        <v/>
      </c>
      <c r="D86" s="5" t="n"/>
      <c r="E86" s="6" t="n"/>
      <c r="F86" s="6" t="n"/>
      <c r="G86" s="6" t="n"/>
      <c r="H86" s="5" t="n"/>
      <c r="I86" s="5" t="n"/>
      <c r="J86" s="8" t="n"/>
      <c r="K86" s="8" t="n"/>
      <c r="L86" s="5" t="n"/>
      <c r="M86" s="5" t="n"/>
      <c r="N86" s="9" t="n"/>
      <c r="O86" s="9" t="n"/>
      <c r="P86" s="6" t="n"/>
      <c r="Q86" s="5" t="n"/>
    </row>
    <row r="87" ht="34" customHeight="1">
      <c r="A87" s="10">
        <f>IF('Roteiro'!$B87="","",COUNT('Roteiro'!$B$2:$B87))</f>
        <v/>
      </c>
      <c r="B87" s="3" t="n"/>
      <c r="C87" s="11">
        <f>IF('Roteiro'!$B87="","",IF(MOD('Roteiro'!$B87-46213,7)=0,"sexta-feira",IF(MOD('Roteiro'!$B87-46213,7)=1,"sábado",IF(MOD('Roteiro'!$B87-46213,7)=2,"domingo",IF(MOD('Roteiro'!$B87-46213,7)=3,"segunda-feira",IF(MOD('Roteiro'!$B87-46213,7)=4,"terça-feira",IF(MOD('Roteiro'!$B87-46213,7)=5,"quarta-feira","quinta-feira"))))))</f>
        <v/>
      </c>
      <c r="D87" s="5" t="n"/>
      <c r="E87" s="6" t="n"/>
      <c r="F87" s="6" t="n"/>
      <c r="G87" s="6" t="n"/>
      <c r="H87" s="5" t="n"/>
      <c r="I87" s="5" t="n"/>
      <c r="J87" s="8" t="n"/>
      <c r="K87" s="8" t="n"/>
      <c r="L87" s="5" t="n"/>
      <c r="M87" s="5" t="n"/>
      <c r="N87" s="9" t="n"/>
      <c r="O87" s="9" t="n"/>
      <c r="P87" s="6" t="n"/>
      <c r="Q87" s="5" t="n"/>
    </row>
    <row r="88" ht="34" customHeight="1">
      <c r="A88" s="2">
        <f>IF('Roteiro'!$B88="","",COUNT('Roteiro'!$B$2:$B88))</f>
        <v/>
      </c>
      <c r="B88" s="3" t="n"/>
      <c r="C88" s="4">
        <f>IF('Roteiro'!$B88="","",IF(MOD('Roteiro'!$B88-46213,7)=0,"sexta-feira",IF(MOD('Roteiro'!$B88-46213,7)=1,"sábado",IF(MOD('Roteiro'!$B88-46213,7)=2,"domingo",IF(MOD('Roteiro'!$B88-46213,7)=3,"segunda-feira",IF(MOD('Roteiro'!$B88-46213,7)=4,"terça-feira",IF(MOD('Roteiro'!$B88-46213,7)=5,"quarta-feira","quinta-feira"))))))</f>
        <v/>
      </c>
      <c r="D88" s="5" t="n"/>
      <c r="E88" s="6" t="n"/>
      <c r="F88" s="6" t="n"/>
      <c r="G88" s="6" t="n"/>
      <c r="H88" s="5" t="n"/>
      <c r="I88" s="5" t="n"/>
      <c r="J88" s="8" t="n"/>
      <c r="K88" s="8" t="n"/>
      <c r="L88" s="5" t="n"/>
      <c r="M88" s="5" t="n"/>
      <c r="N88" s="9" t="n"/>
      <c r="O88" s="9" t="n"/>
      <c r="P88" s="6" t="n"/>
      <c r="Q88" s="5" t="n"/>
    </row>
    <row r="89" ht="34" customHeight="1">
      <c r="A89" s="10">
        <f>IF('Roteiro'!$B89="","",COUNT('Roteiro'!$B$2:$B89))</f>
        <v/>
      </c>
      <c r="B89" s="3" t="n"/>
      <c r="C89" s="11">
        <f>IF('Roteiro'!$B89="","",IF(MOD('Roteiro'!$B89-46213,7)=0,"sexta-feira",IF(MOD('Roteiro'!$B89-46213,7)=1,"sábado",IF(MOD('Roteiro'!$B89-46213,7)=2,"domingo",IF(MOD('Roteiro'!$B89-46213,7)=3,"segunda-feira",IF(MOD('Roteiro'!$B89-46213,7)=4,"terça-feira",IF(MOD('Roteiro'!$B89-46213,7)=5,"quarta-feira","quinta-feira"))))))</f>
        <v/>
      </c>
      <c r="D89" s="5" t="n"/>
      <c r="E89" s="6" t="n"/>
      <c r="F89" s="6" t="n"/>
      <c r="G89" s="6" t="n"/>
      <c r="H89" s="5" t="n"/>
      <c r="I89" s="5" t="n"/>
      <c r="J89" s="8" t="n"/>
      <c r="K89" s="8" t="n"/>
      <c r="L89" s="5" t="n"/>
      <c r="M89" s="5" t="n"/>
      <c r="N89" s="9" t="n"/>
      <c r="O89" s="9" t="n"/>
      <c r="P89" s="6" t="n"/>
      <c r="Q89" s="5" t="n"/>
    </row>
    <row r="90" ht="34" customHeight="1">
      <c r="A90" s="2">
        <f>IF('Roteiro'!$B90="","",COUNT('Roteiro'!$B$2:$B90))</f>
        <v/>
      </c>
      <c r="B90" s="3" t="n"/>
      <c r="C90" s="4">
        <f>IF('Roteiro'!$B90="","",IF(MOD('Roteiro'!$B90-46213,7)=0,"sexta-feira",IF(MOD('Roteiro'!$B90-46213,7)=1,"sábado",IF(MOD('Roteiro'!$B90-46213,7)=2,"domingo",IF(MOD('Roteiro'!$B90-46213,7)=3,"segunda-feira",IF(MOD('Roteiro'!$B90-46213,7)=4,"terça-feira",IF(MOD('Roteiro'!$B90-46213,7)=5,"quarta-feira","quinta-feira"))))))</f>
        <v/>
      </c>
      <c r="D90" s="5" t="n"/>
      <c r="E90" s="6" t="n"/>
      <c r="F90" s="6" t="n"/>
      <c r="G90" s="6" t="n"/>
      <c r="H90" s="5" t="n"/>
      <c r="I90" s="5" t="n"/>
      <c r="J90" s="8" t="n"/>
      <c r="K90" s="8" t="n"/>
      <c r="L90" s="5" t="n"/>
      <c r="M90" s="5" t="n"/>
      <c r="N90" s="9" t="n"/>
      <c r="O90" s="9" t="n"/>
      <c r="P90" s="6" t="n"/>
      <c r="Q90" s="5" t="n"/>
    </row>
    <row r="91" ht="34" customHeight="1">
      <c r="A91" s="10">
        <f>IF('Roteiro'!$B91="","",COUNT('Roteiro'!$B$2:$B91))</f>
        <v/>
      </c>
      <c r="B91" s="3" t="n"/>
      <c r="C91" s="11">
        <f>IF('Roteiro'!$B91="","",IF(MOD('Roteiro'!$B91-46213,7)=0,"sexta-feira",IF(MOD('Roteiro'!$B91-46213,7)=1,"sábado",IF(MOD('Roteiro'!$B91-46213,7)=2,"domingo",IF(MOD('Roteiro'!$B91-46213,7)=3,"segunda-feira",IF(MOD('Roteiro'!$B91-46213,7)=4,"terça-feira",IF(MOD('Roteiro'!$B91-46213,7)=5,"quarta-feira","quinta-feira"))))))</f>
        <v/>
      </c>
      <c r="D91" s="5" t="n"/>
      <c r="E91" s="6" t="n"/>
      <c r="F91" s="6" t="n"/>
      <c r="G91" s="6" t="n"/>
      <c r="H91" s="5" t="n"/>
      <c r="I91" s="5" t="n"/>
      <c r="J91" s="8" t="n"/>
      <c r="K91" s="8" t="n"/>
      <c r="L91" s="5" t="n"/>
      <c r="M91" s="5" t="n"/>
      <c r="N91" s="9" t="n"/>
      <c r="O91" s="9" t="n"/>
      <c r="P91" s="6" t="n"/>
      <c r="Q91" s="5" t="n"/>
    </row>
    <row r="92" ht="34" customHeight="1">
      <c r="A92" s="2">
        <f>IF('Roteiro'!$B92="","",COUNT('Roteiro'!$B$2:$B92))</f>
        <v/>
      </c>
      <c r="B92" s="3" t="n"/>
      <c r="C92" s="4">
        <f>IF('Roteiro'!$B92="","",IF(MOD('Roteiro'!$B92-46213,7)=0,"sexta-feira",IF(MOD('Roteiro'!$B92-46213,7)=1,"sábado",IF(MOD('Roteiro'!$B92-46213,7)=2,"domingo",IF(MOD('Roteiro'!$B92-46213,7)=3,"segunda-feira",IF(MOD('Roteiro'!$B92-46213,7)=4,"terça-feira",IF(MOD('Roteiro'!$B92-46213,7)=5,"quarta-feira","quinta-feira"))))))</f>
        <v/>
      </c>
      <c r="D92" s="5" t="n"/>
      <c r="E92" s="6" t="n"/>
      <c r="F92" s="6" t="n"/>
      <c r="G92" s="6" t="n"/>
      <c r="H92" s="5" t="n"/>
      <c r="I92" s="5" t="n"/>
      <c r="J92" s="8" t="n"/>
      <c r="K92" s="8" t="n"/>
      <c r="L92" s="5" t="n"/>
      <c r="M92" s="5" t="n"/>
      <c r="N92" s="9" t="n"/>
      <c r="O92" s="9" t="n"/>
      <c r="P92" s="6" t="n"/>
      <c r="Q92" s="5" t="n"/>
    </row>
    <row r="93" ht="34" customHeight="1">
      <c r="A93" s="10">
        <f>IF('Roteiro'!$B93="","",COUNT('Roteiro'!$B$2:$B93))</f>
        <v/>
      </c>
      <c r="B93" s="3" t="n"/>
      <c r="C93" s="11">
        <f>IF('Roteiro'!$B93="","",IF(MOD('Roteiro'!$B93-46213,7)=0,"sexta-feira",IF(MOD('Roteiro'!$B93-46213,7)=1,"sábado",IF(MOD('Roteiro'!$B93-46213,7)=2,"domingo",IF(MOD('Roteiro'!$B93-46213,7)=3,"segunda-feira",IF(MOD('Roteiro'!$B93-46213,7)=4,"terça-feira",IF(MOD('Roteiro'!$B93-46213,7)=5,"quarta-feira","quinta-feira"))))))</f>
        <v/>
      </c>
      <c r="D93" s="5" t="n"/>
      <c r="E93" s="6" t="n"/>
      <c r="F93" s="6" t="n"/>
      <c r="G93" s="6" t="n"/>
      <c r="H93" s="5" t="n"/>
      <c r="I93" s="5" t="n"/>
      <c r="J93" s="8" t="n"/>
      <c r="K93" s="8" t="n"/>
      <c r="L93" s="5" t="n"/>
      <c r="M93" s="5" t="n"/>
      <c r="N93" s="9" t="n"/>
      <c r="O93" s="9" t="n"/>
      <c r="P93" s="6" t="n"/>
      <c r="Q93" s="5" t="n"/>
    </row>
    <row r="94" ht="34" customHeight="1">
      <c r="A94" s="2">
        <f>IF('Roteiro'!$B94="","",COUNT('Roteiro'!$B$2:$B94))</f>
        <v/>
      </c>
      <c r="B94" s="3" t="n"/>
      <c r="C94" s="4">
        <f>IF('Roteiro'!$B94="","",IF(MOD('Roteiro'!$B94-46213,7)=0,"sexta-feira",IF(MOD('Roteiro'!$B94-46213,7)=1,"sábado",IF(MOD('Roteiro'!$B94-46213,7)=2,"domingo",IF(MOD('Roteiro'!$B94-46213,7)=3,"segunda-feira",IF(MOD('Roteiro'!$B94-46213,7)=4,"terça-feira",IF(MOD('Roteiro'!$B94-46213,7)=5,"quarta-feira","quinta-feira"))))))</f>
        <v/>
      </c>
      <c r="D94" s="5" t="n"/>
      <c r="E94" s="6" t="n"/>
      <c r="F94" s="6" t="n"/>
      <c r="G94" s="6" t="n"/>
      <c r="H94" s="5" t="n"/>
      <c r="I94" s="5" t="n"/>
      <c r="J94" s="8" t="n"/>
      <c r="K94" s="8" t="n"/>
      <c r="L94" s="5" t="n"/>
      <c r="M94" s="5" t="n"/>
      <c r="N94" s="9" t="n"/>
      <c r="O94" s="9" t="n"/>
      <c r="P94" s="6" t="n"/>
      <c r="Q94" s="5" t="n"/>
    </row>
    <row r="95" ht="34" customHeight="1">
      <c r="A95" s="10">
        <f>IF('Roteiro'!$B95="","",COUNT('Roteiro'!$B$2:$B95))</f>
        <v/>
      </c>
      <c r="B95" s="3" t="n"/>
      <c r="C95" s="11">
        <f>IF('Roteiro'!$B95="","",IF(MOD('Roteiro'!$B95-46213,7)=0,"sexta-feira",IF(MOD('Roteiro'!$B95-46213,7)=1,"sábado",IF(MOD('Roteiro'!$B95-46213,7)=2,"domingo",IF(MOD('Roteiro'!$B95-46213,7)=3,"segunda-feira",IF(MOD('Roteiro'!$B95-46213,7)=4,"terça-feira",IF(MOD('Roteiro'!$B95-46213,7)=5,"quarta-feira","quinta-feira"))))))</f>
        <v/>
      </c>
      <c r="D95" s="5" t="n"/>
      <c r="E95" s="6" t="n"/>
      <c r="F95" s="6" t="n"/>
      <c r="G95" s="6" t="n"/>
      <c r="H95" s="5" t="n"/>
      <c r="I95" s="5" t="n"/>
      <c r="J95" s="8" t="n"/>
      <c r="K95" s="8" t="n"/>
      <c r="L95" s="5" t="n"/>
      <c r="M95" s="5" t="n"/>
      <c r="N95" s="9" t="n"/>
      <c r="O95" s="9" t="n"/>
      <c r="P95" s="6" t="n"/>
      <c r="Q95" s="5" t="n"/>
    </row>
    <row r="96" ht="34" customHeight="1">
      <c r="A96" s="2">
        <f>IF('Roteiro'!$B96="","",COUNT('Roteiro'!$B$2:$B96))</f>
        <v/>
      </c>
      <c r="B96" s="3" t="n"/>
      <c r="C96" s="4">
        <f>IF('Roteiro'!$B96="","",IF(MOD('Roteiro'!$B96-46213,7)=0,"sexta-feira",IF(MOD('Roteiro'!$B96-46213,7)=1,"sábado",IF(MOD('Roteiro'!$B96-46213,7)=2,"domingo",IF(MOD('Roteiro'!$B96-46213,7)=3,"segunda-feira",IF(MOD('Roteiro'!$B96-46213,7)=4,"terça-feira",IF(MOD('Roteiro'!$B96-46213,7)=5,"quarta-feira","quinta-feira"))))))</f>
        <v/>
      </c>
      <c r="D96" s="5" t="n"/>
      <c r="E96" s="6" t="n"/>
      <c r="F96" s="6" t="n"/>
      <c r="G96" s="6" t="n"/>
      <c r="H96" s="5" t="n"/>
      <c r="I96" s="5" t="n"/>
      <c r="J96" s="8" t="n"/>
      <c r="K96" s="8" t="n"/>
      <c r="L96" s="5" t="n"/>
      <c r="M96" s="5" t="n"/>
      <c r="N96" s="9" t="n"/>
      <c r="O96" s="9" t="n"/>
      <c r="P96" s="6" t="n"/>
      <c r="Q96" s="5" t="n"/>
    </row>
    <row r="97" ht="34" customHeight="1">
      <c r="A97" s="10">
        <f>IF('Roteiro'!$B97="","",COUNT('Roteiro'!$B$2:$B97))</f>
        <v/>
      </c>
      <c r="B97" s="3" t="n"/>
      <c r="C97" s="11">
        <f>IF('Roteiro'!$B97="","",IF(MOD('Roteiro'!$B97-46213,7)=0,"sexta-feira",IF(MOD('Roteiro'!$B97-46213,7)=1,"sábado",IF(MOD('Roteiro'!$B97-46213,7)=2,"domingo",IF(MOD('Roteiro'!$B97-46213,7)=3,"segunda-feira",IF(MOD('Roteiro'!$B97-46213,7)=4,"terça-feira",IF(MOD('Roteiro'!$B97-46213,7)=5,"quarta-feira","quinta-feira"))))))</f>
        <v/>
      </c>
      <c r="D97" s="5" t="n"/>
      <c r="E97" s="6" t="n"/>
      <c r="F97" s="6" t="n"/>
      <c r="G97" s="6" t="n"/>
      <c r="H97" s="5" t="n"/>
      <c r="I97" s="5" t="n"/>
      <c r="J97" s="8" t="n"/>
      <c r="K97" s="8" t="n"/>
      <c r="L97" s="5" t="n"/>
      <c r="M97" s="5" t="n"/>
      <c r="N97" s="9" t="n"/>
      <c r="O97" s="9" t="n"/>
      <c r="P97" s="6" t="n"/>
      <c r="Q97" s="5" t="n"/>
    </row>
    <row r="98" ht="34" customHeight="1">
      <c r="A98" s="2">
        <f>IF('Roteiro'!$B98="","",COUNT('Roteiro'!$B$2:$B98))</f>
        <v/>
      </c>
      <c r="B98" s="3" t="n"/>
      <c r="C98" s="4">
        <f>IF('Roteiro'!$B98="","",IF(MOD('Roteiro'!$B98-46213,7)=0,"sexta-feira",IF(MOD('Roteiro'!$B98-46213,7)=1,"sábado",IF(MOD('Roteiro'!$B98-46213,7)=2,"domingo",IF(MOD('Roteiro'!$B98-46213,7)=3,"segunda-feira",IF(MOD('Roteiro'!$B98-46213,7)=4,"terça-feira",IF(MOD('Roteiro'!$B98-46213,7)=5,"quarta-feira","quinta-feira"))))))</f>
        <v/>
      </c>
      <c r="D98" s="5" t="n"/>
      <c r="E98" s="6" t="n"/>
      <c r="F98" s="6" t="n"/>
      <c r="G98" s="6" t="n"/>
      <c r="H98" s="5" t="n"/>
      <c r="I98" s="5" t="n"/>
      <c r="J98" s="8" t="n"/>
      <c r="K98" s="8" t="n"/>
      <c r="L98" s="5" t="n"/>
      <c r="M98" s="5" t="n"/>
      <c r="N98" s="9" t="n"/>
      <c r="O98" s="9" t="n"/>
      <c r="P98" s="6" t="n"/>
      <c r="Q98" s="5" t="n"/>
    </row>
    <row r="99" ht="34" customHeight="1">
      <c r="A99" s="10">
        <f>IF('Roteiro'!$B99="","",COUNT('Roteiro'!$B$2:$B99))</f>
        <v/>
      </c>
      <c r="B99" s="3" t="n"/>
      <c r="C99" s="11">
        <f>IF('Roteiro'!$B99="","",IF(MOD('Roteiro'!$B99-46213,7)=0,"sexta-feira",IF(MOD('Roteiro'!$B99-46213,7)=1,"sábado",IF(MOD('Roteiro'!$B99-46213,7)=2,"domingo",IF(MOD('Roteiro'!$B99-46213,7)=3,"segunda-feira",IF(MOD('Roteiro'!$B99-46213,7)=4,"terça-feira",IF(MOD('Roteiro'!$B99-46213,7)=5,"quarta-feira","quinta-feira"))))))</f>
        <v/>
      </c>
      <c r="D99" s="5" t="n"/>
      <c r="E99" s="6" t="n"/>
      <c r="F99" s="6" t="n"/>
      <c r="G99" s="6" t="n"/>
      <c r="H99" s="5" t="n"/>
      <c r="I99" s="5" t="n"/>
      <c r="J99" s="8" t="n"/>
      <c r="K99" s="8" t="n"/>
      <c r="L99" s="5" t="n"/>
      <c r="M99" s="5" t="n"/>
      <c r="N99" s="9" t="n"/>
      <c r="O99" s="9" t="n"/>
      <c r="P99" s="6" t="n"/>
      <c r="Q99" s="5" t="n"/>
    </row>
    <row r="100" ht="34" customHeight="1">
      <c r="A100" s="2">
        <f>IF('Roteiro'!$B100="","",COUNT('Roteiro'!$B$2:$B100))</f>
        <v/>
      </c>
      <c r="B100" s="3" t="n"/>
      <c r="C100" s="4">
        <f>IF('Roteiro'!$B100="","",IF(MOD('Roteiro'!$B100-46213,7)=0,"sexta-feira",IF(MOD('Roteiro'!$B100-46213,7)=1,"sábado",IF(MOD('Roteiro'!$B100-46213,7)=2,"domingo",IF(MOD('Roteiro'!$B100-46213,7)=3,"segunda-feira",IF(MOD('Roteiro'!$B100-46213,7)=4,"terça-feira",IF(MOD('Roteiro'!$B100-46213,7)=5,"quarta-feira","quinta-feira"))))))</f>
        <v/>
      </c>
      <c r="D100" s="5" t="n"/>
      <c r="E100" s="6" t="n"/>
      <c r="F100" s="6" t="n"/>
      <c r="G100" s="6" t="n"/>
      <c r="H100" s="5" t="n"/>
      <c r="I100" s="5" t="n"/>
      <c r="J100" s="8" t="n"/>
      <c r="K100" s="8" t="n"/>
      <c r="L100" s="5" t="n"/>
      <c r="M100" s="5" t="n"/>
      <c r="N100" s="9" t="n"/>
      <c r="O100" s="9" t="n"/>
      <c r="P100" s="6" t="n"/>
      <c r="Q100" s="5" t="n"/>
    </row>
    <row r="101" ht="34" customHeight="1">
      <c r="A101" s="10">
        <f>IF('Roteiro'!$B101="","",COUNT('Roteiro'!$B$2:$B101))</f>
        <v/>
      </c>
      <c r="B101" s="3" t="n"/>
      <c r="C101" s="11">
        <f>IF('Roteiro'!$B101="","",IF(MOD('Roteiro'!$B101-46213,7)=0,"sexta-feira",IF(MOD('Roteiro'!$B101-46213,7)=1,"sábado",IF(MOD('Roteiro'!$B101-46213,7)=2,"domingo",IF(MOD('Roteiro'!$B101-46213,7)=3,"segunda-feira",IF(MOD('Roteiro'!$B101-46213,7)=4,"terça-feira",IF(MOD('Roteiro'!$B101-46213,7)=5,"quarta-feira","quinta-feira"))))))</f>
        <v/>
      </c>
      <c r="D101" s="5" t="n"/>
      <c r="E101" s="6" t="n"/>
      <c r="F101" s="6" t="n"/>
      <c r="G101" s="6" t="n"/>
      <c r="H101" s="5" t="n"/>
      <c r="I101" s="5" t="n"/>
      <c r="J101" s="8" t="n"/>
      <c r="K101" s="8" t="n"/>
      <c r="L101" s="5" t="n"/>
      <c r="M101" s="5" t="n"/>
      <c r="N101" s="9" t="n"/>
      <c r="O101" s="9" t="n"/>
      <c r="P101" s="6" t="n"/>
      <c r="Q101" s="5" t="n"/>
    </row>
    <row r="102" ht="34" customHeight="1">
      <c r="A102" s="2">
        <f>IF('Roteiro'!$B102="","",COUNT('Roteiro'!$B$2:$B102))</f>
        <v/>
      </c>
      <c r="B102" s="3" t="n"/>
      <c r="C102" s="4">
        <f>IF('Roteiro'!$B102="","",IF(MOD('Roteiro'!$B102-46213,7)=0,"sexta-feira",IF(MOD('Roteiro'!$B102-46213,7)=1,"sábado",IF(MOD('Roteiro'!$B102-46213,7)=2,"domingo",IF(MOD('Roteiro'!$B102-46213,7)=3,"segunda-feira",IF(MOD('Roteiro'!$B102-46213,7)=4,"terça-feira",IF(MOD('Roteiro'!$B102-46213,7)=5,"quarta-feira","quinta-feira"))))))</f>
        <v/>
      </c>
      <c r="D102" s="5" t="n"/>
      <c r="E102" s="6" t="n"/>
      <c r="F102" s="6" t="n"/>
      <c r="G102" s="6" t="n"/>
      <c r="H102" s="5" t="n"/>
      <c r="I102" s="5" t="n"/>
      <c r="J102" s="8" t="n"/>
      <c r="K102" s="8" t="n"/>
      <c r="L102" s="5" t="n"/>
      <c r="M102" s="5" t="n"/>
      <c r="N102" s="9" t="n"/>
      <c r="O102" s="9" t="n"/>
      <c r="P102" s="6" t="n"/>
      <c r="Q102" s="5" t="n"/>
    </row>
    <row r="103" ht="34" customHeight="1">
      <c r="A103" s="10">
        <f>IF('Roteiro'!$B103="","",COUNT('Roteiro'!$B$2:$B103))</f>
        <v/>
      </c>
      <c r="B103" s="3" t="n"/>
      <c r="C103" s="11">
        <f>IF('Roteiro'!$B103="","",IF(MOD('Roteiro'!$B103-46213,7)=0,"sexta-feira",IF(MOD('Roteiro'!$B103-46213,7)=1,"sábado",IF(MOD('Roteiro'!$B103-46213,7)=2,"domingo",IF(MOD('Roteiro'!$B103-46213,7)=3,"segunda-feira",IF(MOD('Roteiro'!$B103-46213,7)=4,"terça-feira",IF(MOD('Roteiro'!$B103-46213,7)=5,"quarta-feira","quinta-feira"))))))</f>
        <v/>
      </c>
      <c r="D103" s="5" t="n"/>
      <c r="E103" s="6" t="n"/>
      <c r="F103" s="6" t="n"/>
      <c r="G103" s="6" t="n"/>
      <c r="H103" s="5" t="n"/>
      <c r="I103" s="5" t="n"/>
      <c r="J103" s="8" t="n"/>
      <c r="K103" s="8" t="n"/>
      <c r="L103" s="5" t="n"/>
      <c r="M103" s="5" t="n"/>
      <c r="N103" s="9" t="n"/>
      <c r="O103" s="9" t="n"/>
      <c r="P103" s="6" t="n"/>
      <c r="Q103" s="5" t="n"/>
    </row>
    <row r="104" ht="34" customHeight="1">
      <c r="A104" s="2">
        <f>IF('Roteiro'!$B104="","",COUNT('Roteiro'!$B$2:$B104))</f>
        <v/>
      </c>
      <c r="B104" s="3" t="n"/>
      <c r="C104" s="4">
        <f>IF('Roteiro'!$B104="","",IF(MOD('Roteiro'!$B104-46213,7)=0,"sexta-feira",IF(MOD('Roteiro'!$B104-46213,7)=1,"sábado",IF(MOD('Roteiro'!$B104-46213,7)=2,"domingo",IF(MOD('Roteiro'!$B104-46213,7)=3,"segunda-feira",IF(MOD('Roteiro'!$B104-46213,7)=4,"terça-feira",IF(MOD('Roteiro'!$B104-46213,7)=5,"quarta-feira","quinta-feira"))))))</f>
        <v/>
      </c>
      <c r="D104" s="5" t="n"/>
      <c r="E104" s="6" t="n"/>
      <c r="F104" s="6" t="n"/>
      <c r="G104" s="6" t="n"/>
      <c r="H104" s="5" t="n"/>
      <c r="I104" s="5" t="n"/>
      <c r="J104" s="8" t="n"/>
      <c r="K104" s="8" t="n"/>
      <c r="L104" s="5" t="n"/>
      <c r="M104" s="5" t="n"/>
      <c r="N104" s="9" t="n"/>
      <c r="O104" s="9" t="n"/>
      <c r="P104" s="6" t="n"/>
      <c r="Q104" s="5" t="n"/>
    </row>
    <row r="105" ht="34" customHeight="1">
      <c r="A105" s="10">
        <f>IF('Roteiro'!$B105="","",COUNT('Roteiro'!$B$2:$B105))</f>
        <v/>
      </c>
      <c r="B105" s="3" t="n"/>
      <c r="C105" s="11">
        <f>IF('Roteiro'!$B105="","",IF(MOD('Roteiro'!$B105-46213,7)=0,"sexta-feira",IF(MOD('Roteiro'!$B105-46213,7)=1,"sábado",IF(MOD('Roteiro'!$B105-46213,7)=2,"domingo",IF(MOD('Roteiro'!$B105-46213,7)=3,"segunda-feira",IF(MOD('Roteiro'!$B105-46213,7)=4,"terça-feira",IF(MOD('Roteiro'!$B105-46213,7)=5,"quarta-feira","quinta-feira"))))))</f>
        <v/>
      </c>
      <c r="D105" s="5" t="n"/>
      <c r="E105" s="6" t="n"/>
      <c r="F105" s="6" t="n"/>
      <c r="G105" s="6" t="n"/>
      <c r="H105" s="5" t="n"/>
      <c r="I105" s="5" t="n"/>
      <c r="J105" s="8" t="n"/>
      <c r="K105" s="8" t="n"/>
      <c r="L105" s="5" t="n"/>
      <c r="M105" s="5" t="n"/>
      <c r="N105" s="9" t="n"/>
      <c r="O105" s="9" t="n"/>
      <c r="P105" s="6" t="n"/>
      <c r="Q105" s="5" t="n"/>
    </row>
    <row r="106" ht="34" customHeight="1">
      <c r="A106" s="2">
        <f>IF('Roteiro'!$B106="","",COUNT('Roteiro'!$B$2:$B106))</f>
        <v/>
      </c>
      <c r="B106" s="3" t="n"/>
      <c r="C106" s="4">
        <f>IF('Roteiro'!$B106="","",IF(MOD('Roteiro'!$B106-46213,7)=0,"sexta-feira",IF(MOD('Roteiro'!$B106-46213,7)=1,"sábado",IF(MOD('Roteiro'!$B106-46213,7)=2,"domingo",IF(MOD('Roteiro'!$B106-46213,7)=3,"segunda-feira",IF(MOD('Roteiro'!$B106-46213,7)=4,"terça-feira",IF(MOD('Roteiro'!$B106-46213,7)=5,"quarta-feira","quinta-feira"))))))</f>
        <v/>
      </c>
      <c r="D106" s="5" t="n"/>
      <c r="E106" s="6" t="n"/>
      <c r="F106" s="6" t="n"/>
      <c r="G106" s="6" t="n"/>
      <c r="H106" s="5" t="n"/>
      <c r="I106" s="5" t="n"/>
      <c r="J106" s="8" t="n"/>
      <c r="K106" s="8" t="n"/>
      <c r="L106" s="5" t="n"/>
      <c r="M106" s="5" t="n"/>
      <c r="N106" s="9" t="n"/>
      <c r="O106" s="9" t="n"/>
      <c r="P106" s="6" t="n"/>
      <c r="Q106" s="5" t="n"/>
    </row>
    <row r="107" ht="34" customHeight="1">
      <c r="A107" s="10">
        <f>IF('Roteiro'!$B107="","",COUNT('Roteiro'!$B$2:$B107))</f>
        <v/>
      </c>
      <c r="B107" s="3" t="n"/>
      <c r="C107" s="11">
        <f>IF('Roteiro'!$B107="","",IF(MOD('Roteiro'!$B107-46213,7)=0,"sexta-feira",IF(MOD('Roteiro'!$B107-46213,7)=1,"sábado",IF(MOD('Roteiro'!$B107-46213,7)=2,"domingo",IF(MOD('Roteiro'!$B107-46213,7)=3,"segunda-feira",IF(MOD('Roteiro'!$B107-46213,7)=4,"terça-feira",IF(MOD('Roteiro'!$B107-46213,7)=5,"quarta-feira","quinta-feira"))))))</f>
        <v/>
      </c>
      <c r="D107" s="5" t="n"/>
      <c r="E107" s="6" t="n"/>
      <c r="F107" s="6" t="n"/>
      <c r="G107" s="6" t="n"/>
      <c r="H107" s="5" t="n"/>
      <c r="I107" s="5" t="n"/>
      <c r="J107" s="8" t="n"/>
      <c r="K107" s="8" t="n"/>
      <c r="L107" s="5" t="n"/>
      <c r="M107" s="5" t="n"/>
      <c r="N107" s="9" t="n"/>
      <c r="O107" s="9" t="n"/>
      <c r="P107" s="6" t="n"/>
      <c r="Q107" s="5" t="n"/>
    </row>
    <row r="108" ht="34" customHeight="1">
      <c r="A108" s="2">
        <f>IF('Roteiro'!$B108="","",COUNT('Roteiro'!$B$2:$B108))</f>
        <v/>
      </c>
      <c r="B108" s="3" t="n"/>
      <c r="C108" s="4">
        <f>IF('Roteiro'!$B108="","",IF(MOD('Roteiro'!$B108-46213,7)=0,"sexta-feira",IF(MOD('Roteiro'!$B108-46213,7)=1,"sábado",IF(MOD('Roteiro'!$B108-46213,7)=2,"domingo",IF(MOD('Roteiro'!$B108-46213,7)=3,"segunda-feira",IF(MOD('Roteiro'!$B108-46213,7)=4,"terça-feira",IF(MOD('Roteiro'!$B108-46213,7)=5,"quarta-feira","quinta-feira"))))))</f>
        <v/>
      </c>
      <c r="D108" s="5" t="n"/>
      <c r="E108" s="6" t="n"/>
      <c r="F108" s="6" t="n"/>
      <c r="G108" s="6" t="n"/>
      <c r="H108" s="5" t="n"/>
      <c r="I108" s="5" t="n"/>
      <c r="J108" s="8" t="n"/>
      <c r="K108" s="8" t="n"/>
      <c r="L108" s="5" t="n"/>
      <c r="M108" s="5" t="n"/>
      <c r="N108" s="9" t="n"/>
      <c r="O108" s="9" t="n"/>
      <c r="P108" s="6" t="n"/>
      <c r="Q108" s="5" t="n"/>
    </row>
    <row r="109" ht="34" customHeight="1">
      <c r="A109" s="10">
        <f>IF('Roteiro'!$B109="","",COUNT('Roteiro'!$B$2:$B109))</f>
        <v/>
      </c>
      <c r="B109" s="3" t="n"/>
      <c r="C109" s="11">
        <f>IF('Roteiro'!$B109="","",IF(MOD('Roteiro'!$B109-46213,7)=0,"sexta-feira",IF(MOD('Roteiro'!$B109-46213,7)=1,"sábado",IF(MOD('Roteiro'!$B109-46213,7)=2,"domingo",IF(MOD('Roteiro'!$B109-46213,7)=3,"segunda-feira",IF(MOD('Roteiro'!$B109-46213,7)=4,"terça-feira",IF(MOD('Roteiro'!$B109-46213,7)=5,"quarta-feira","quinta-feira"))))))</f>
        <v/>
      </c>
      <c r="D109" s="5" t="n"/>
      <c r="E109" s="6" t="n"/>
      <c r="F109" s="6" t="n"/>
      <c r="G109" s="6" t="n"/>
      <c r="H109" s="5" t="n"/>
      <c r="I109" s="5" t="n"/>
      <c r="J109" s="8" t="n"/>
      <c r="K109" s="8" t="n"/>
      <c r="L109" s="5" t="n"/>
      <c r="M109" s="5" t="n"/>
      <c r="N109" s="9" t="n"/>
      <c r="O109" s="9" t="n"/>
      <c r="P109" s="6" t="n"/>
      <c r="Q109" s="5" t="n"/>
    </row>
    <row r="110" ht="34" customHeight="1">
      <c r="A110" s="2">
        <f>IF('Roteiro'!$B110="","",COUNT('Roteiro'!$B$2:$B110))</f>
        <v/>
      </c>
      <c r="B110" s="3" t="n"/>
      <c r="C110" s="4">
        <f>IF('Roteiro'!$B110="","",IF(MOD('Roteiro'!$B110-46213,7)=0,"sexta-feira",IF(MOD('Roteiro'!$B110-46213,7)=1,"sábado",IF(MOD('Roteiro'!$B110-46213,7)=2,"domingo",IF(MOD('Roteiro'!$B110-46213,7)=3,"segunda-feira",IF(MOD('Roteiro'!$B110-46213,7)=4,"terça-feira",IF(MOD('Roteiro'!$B110-46213,7)=5,"quarta-feira","quinta-feira"))))))</f>
        <v/>
      </c>
      <c r="D110" s="5" t="n"/>
      <c r="E110" s="6" t="n"/>
      <c r="F110" s="6" t="n"/>
      <c r="G110" s="6" t="n"/>
      <c r="H110" s="5" t="n"/>
      <c r="I110" s="5" t="n"/>
      <c r="J110" s="8" t="n"/>
      <c r="K110" s="8" t="n"/>
      <c r="L110" s="5" t="n"/>
      <c r="M110" s="5" t="n"/>
      <c r="N110" s="9" t="n"/>
      <c r="O110" s="9" t="n"/>
      <c r="P110" s="6" t="n"/>
      <c r="Q110" s="5" t="n"/>
    </row>
    <row r="111" ht="34" customHeight="1">
      <c r="A111" s="10">
        <f>IF('Roteiro'!$B111="","",COUNT('Roteiro'!$B$2:$B111))</f>
        <v/>
      </c>
      <c r="B111" s="3" t="n"/>
      <c r="C111" s="11">
        <f>IF('Roteiro'!$B111="","",IF(MOD('Roteiro'!$B111-46213,7)=0,"sexta-feira",IF(MOD('Roteiro'!$B111-46213,7)=1,"sábado",IF(MOD('Roteiro'!$B111-46213,7)=2,"domingo",IF(MOD('Roteiro'!$B111-46213,7)=3,"segunda-feira",IF(MOD('Roteiro'!$B111-46213,7)=4,"terça-feira",IF(MOD('Roteiro'!$B111-46213,7)=5,"quarta-feira","quinta-feira"))))))</f>
        <v/>
      </c>
      <c r="D111" s="5" t="n"/>
      <c r="E111" s="6" t="n"/>
      <c r="F111" s="6" t="n"/>
      <c r="G111" s="6" t="n"/>
      <c r="H111" s="5" t="n"/>
      <c r="I111" s="5" t="n"/>
      <c r="J111" s="8" t="n"/>
      <c r="K111" s="8" t="n"/>
      <c r="L111" s="5" t="n"/>
      <c r="M111" s="5" t="n"/>
      <c r="N111" s="9" t="n"/>
      <c r="O111" s="9" t="n"/>
      <c r="P111" s="6" t="n"/>
      <c r="Q111" s="5" t="n"/>
    </row>
  </sheetData>
  <conditionalFormatting sqref="P2:P111">
    <cfRule type="expression" priority="1" dxfId="0" stopIfTrue="1">
      <formula>$P2="Concluído"</formula>
    </cfRule>
    <cfRule type="expression" priority="2" dxfId="1" stopIfTrue="1">
      <formula>$P2="Cancelado"</formula>
    </cfRule>
    <cfRule type="expression" priority="3" dxfId="2" stopIfTrue="1">
      <formula>$P2="Planejado"</formula>
    </cfRule>
    <cfRule type="expression" priority="4" dxfId="3" stopIfTrue="1">
      <formula>$P2="Reservado"</formula>
    </cfRule>
  </conditionalFormatting>
  <dataValidations count="8">
    <dataValidation sqref="B2:B111" showErrorMessage="1" showInputMessage="1" allowBlank="1" errorTitle="Data inválida" error="Informe uma data válida." promptTitle="Data da atividade" prompt="Use o formato DD/MM/AAAA." type="date" operator="between">
      <formula1>1</formula1>
      <formula2>73050</formula2>
    </dataValidation>
    <dataValidation sqref="F2:F111" showErrorMessage="1" showInputMessage="1" allowBlank="1" errorTitle="Período inválido" error="Selecione um período da lista." type="list">
      <formula1>"Manhã,Tarde,Noite,Dia inteiro"</formula1>
    </dataValidation>
    <dataValidation sqref="G2:G111" showErrorMessage="1" showInputMessage="1" allowBlank="1" errorTitle="Categoria inválida" error="Selecione uma categoria da lista." type="list">
      <formula1>"Transporte,Hospedagem,Alimentação,Passeios,Compras,Outros"</formula1>
    </dataValidation>
    <dataValidation sqref="J2:J111" showErrorMessage="1" showInputMessage="1" allowBlank="1" errorTitle="Horário inválido" error="Informe um horário entre 00:00 e 23:59." type="time" operator="between">
      <formula1>0</formula1>
      <formula2>1</formula2>
    </dataValidation>
    <dataValidation sqref="K2:K111" showErrorMessage="1" showInputMessage="1" allowBlank="1" errorTitle="Horário inválido" error="Informe um horário entre 00:00 e 23:59." type="time" operator="between">
      <formula1>0</formula1>
      <formula2>1</formula2>
    </dataValidation>
    <dataValidation sqref="N2:N111" showErrorMessage="1" showInputMessage="1" allowBlank="1" errorTitle="Valor inválido" error="Informe um custo igual ou superior a zero." type="decimal" operator="greaterThanOrEqual">
      <formula1>0</formula1>
    </dataValidation>
    <dataValidation sqref="O2:O111" showErrorMessage="1" showInputMessage="1" allowBlank="1" errorTitle="Valor inválido" error="Informe um custo igual ou superior a zero." type="decimal" operator="greaterThanOrEqual">
      <formula1>0</formula1>
    </dataValidation>
    <dataValidation sqref="P2:P111" showErrorMessage="1" showInputMessage="1" allowBlank="1" errorTitle="Status inválido" error="Selecione um status da lista." type="list">
      <formula1>"Planejado,Reservado,Concluído,Cancelado"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11827"/>
    <outlinePr summaryBelow="1" summaryRight="1"/>
    <pageSetUpPr/>
  </sheetPr>
  <dimension ref="A1:I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2" customWidth="1" min="3" max="3"/>
    <col width="18" customWidth="1" min="4" max="4"/>
    <col width="14" customWidth="1" min="5" max="5"/>
    <col width="25" customWidth="1" min="6" max="6"/>
    <col width="4" customWidth="1" min="7" max="7"/>
    <col width="28" customWidth="1" min="8" max="8"/>
    <col width="20" customWidth="1" min="9" max="9"/>
  </cols>
  <sheetData>
    <row r="1" ht="30" customHeight="1">
      <c r="A1" s="12" t="inlineStr">
        <is>
          <t>Controle Financeiro da Viagem</t>
        </is>
      </c>
      <c r="H1" s="1" t="inlineStr">
        <is>
          <t>Câmbio opcional</t>
        </is>
      </c>
    </row>
    <row r="2">
      <c r="H2" s="13" t="inlineStr">
        <is>
          <t>Cotação de referência (R$)</t>
        </is>
      </c>
      <c r="I2" s="14" t="n">
        <v>1</v>
      </c>
    </row>
    <row r="3">
      <c r="A3" s="13" t="inlineStr">
        <is>
          <t>Orçamento total</t>
        </is>
      </c>
      <c r="B3" s="15">
        <f>SUM('Orçamento'!$B$8:$B$13)</f>
        <v/>
      </c>
      <c r="C3" s="13" t="inlineStr">
        <is>
          <t>Gasto total</t>
        </is>
      </c>
      <c r="D3" s="15">
        <f>SUM('Orçamento'!$C$8:$C$13)</f>
        <v/>
      </c>
      <c r="E3" s="13" t="inlineStr">
        <is>
          <t>Saldo disponível</t>
        </is>
      </c>
      <c r="F3" s="15">
        <f>SUM('Orçamento'!$D$8:$D$13)</f>
        <v/>
      </c>
      <c r="H3" s="13" t="inlineStr">
        <is>
          <t>Valor estrangeiro</t>
        </is>
      </c>
      <c r="I3" s="14" t="n"/>
    </row>
    <row r="4">
      <c r="A4" s="13" t="inlineStr">
        <is>
          <t>Percentual total utilizado</t>
        </is>
      </c>
      <c r="B4" s="16">
        <f>IFERROR('Orçamento'!$D$3/'Orçamento'!$B$3,0)</f>
        <v/>
      </c>
      <c r="H4" s="13" t="inlineStr">
        <is>
          <t>Valor convertido (R$)</t>
        </is>
      </c>
      <c r="I4" s="15">
        <f>IF('Orçamento'!$I$3="","",IFERROR('Orçamento'!$I$3*'Orçamento'!$I$2,0))</f>
        <v/>
      </c>
    </row>
    <row r="5"/>
    <row r="6"/>
    <row r="7" ht="28" customHeight="1">
      <c r="A7" s="1" t="inlineStr">
        <is>
          <t>Categoria</t>
        </is>
      </c>
      <c r="B7" s="1" t="inlineStr">
        <is>
          <t>Orçamento previsto (R$)</t>
        </is>
      </c>
      <c r="C7" s="1" t="inlineStr">
        <is>
          <t>Gasto realizado (R$)</t>
        </is>
      </c>
      <c r="D7" s="1" t="inlineStr">
        <is>
          <t>Saldo (R$)</t>
        </is>
      </c>
      <c r="E7" s="1" t="inlineStr">
        <is>
          <t>% utilizado</t>
        </is>
      </c>
      <c r="F7" s="1" t="inlineStr">
        <is>
          <t>Status orçamentário</t>
        </is>
      </c>
    </row>
    <row r="8">
      <c r="A8" s="17" t="inlineStr">
        <is>
          <t>Transporte</t>
        </is>
      </c>
      <c r="B8" s="18" t="n">
        <v>1200</v>
      </c>
      <c r="C8" s="19">
        <f>SUMIF('Roteiro'!$G$2:$G$111,'Orçamento'!$A8,'Roteiro'!$O$2:$O$111)</f>
        <v/>
      </c>
      <c r="D8" s="19">
        <f>IF('Orçamento'!$A8="","",'Orçamento'!$B8-'Orçamento'!$C8)</f>
        <v/>
      </c>
      <c r="E8" s="20">
        <f>IF('Orçamento'!$A8="","",IFERROR('Orçamento'!$C8/'Orçamento'!$B8,0))</f>
        <v/>
      </c>
      <c r="F8" s="4">
        <f>IF('Orçamento'!$A8="","",IF('Orçamento'!$C8&gt;'Orçamento'!$B8,"Acima do orçamento",IF('Orçamento'!$C8&gt;='Orçamento'!$B8*0.8,"Atenção","Dentro do orçamento")))</f>
        <v/>
      </c>
    </row>
    <row r="9">
      <c r="A9" s="21" t="inlineStr">
        <is>
          <t>Hospedagem</t>
        </is>
      </c>
      <c r="B9" s="18" t="n">
        <v>2200</v>
      </c>
      <c r="C9" s="22">
        <f>SUMIF('Roteiro'!$G$2:$G$111,'Orçamento'!$A9,'Roteiro'!$O$2:$O$111)</f>
        <v/>
      </c>
      <c r="D9" s="22">
        <f>IF('Orçamento'!$A9="","",'Orçamento'!$B9-'Orçamento'!$C9)</f>
        <v/>
      </c>
      <c r="E9" s="23">
        <f>IF('Orçamento'!$A9="","",IFERROR('Orçamento'!$C9/'Orçamento'!$B9,0))</f>
        <v/>
      </c>
      <c r="F9" s="11">
        <f>IF('Orçamento'!$A9="","",IF('Orçamento'!$C9&gt;'Orçamento'!$B9,"Acima do orçamento",IF('Orçamento'!$C9&gt;='Orçamento'!$B9*0.8,"Atenção","Dentro do orçamento")))</f>
        <v/>
      </c>
    </row>
    <row r="10">
      <c r="A10" s="17" t="inlineStr">
        <is>
          <t>Alimentação</t>
        </is>
      </c>
      <c r="B10" s="18" t="n">
        <v>300</v>
      </c>
      <c r="C10" s="19">
        <f>SUMIF('Roteiro'!$G$2:$G$111,'Orçamento'!$A10,'Roteiro'!$O$2:$O$111)</f>
        <v/>
      </c>
      <c r="D10" s="19">
        <f>IF('Orçamento'!$A10="","",'Orçamento'!$B10-'Orçamento'!$C10)</f>
        <v/>
      </c>
      <c r="E10" s="20">
        <f>IF('Orçamento'!$A10="","",IFERROR('Orçamento'!$C10/'Orçamento'!$B10,0))</f>
        <v/>
      </c>
      <c r="F10" s="4">
        <f>IF('Orçamento'!$A10="","",IF('Orçamento'!$C10&gt;'Orçamento'!$B10,"Acima do orçamento",IF('Orçamento'!$C10&gt;='Orçamento'!$B10*0.8,"Atenção","Dentro do orçamento")))</f>
        <v/>
      </c>
    </row>
    <row r="11">
      <c r="A11" s="21" t="inlineStr">
        <is>
          <t>Passeios</t>
        </is>
      </c>
      <c r="B11" s="18" t="n">
        <v>900</v>
      </c>
      <c r="C11" s="22">
        <f>SUMIF('Roteiro'!$G$2:$G$111,'Orçamento'!$A11,'Roteiro'!$O$2:$O$111)</f>
        <v/>
      </c>
      <c r="D11" s="22">
        <f>IF('Orçamento'!$A11="","",'Orçamento'!$B11-'Orçamento'!$C11)</f>
        <v/>
      </c>
      <c r="E11" s="23">
        <f>IF('Orçamento'!$A11="","",IFERROR('Orçamento'!$C11/'Orçamento'!$B11,0))</f>
        <v/>
      </c>
      <c r="F11" s="11">
        <f>IF('Orçamento'!$A11="","",IF('Orçamento'!$C11&gt;'Orçamento'!$B11,"Acima do orçamento",IF('Orçamento'!$C11&gt;='Orçamento'!$B11*0.8,"Atenção","Dentro do orçamento")))</f>
        <v/>
      </c>
    </row>
    <row r="12">
      <c r="A12" s="17" t="inlineStr">
        <is>
          <t>Compras</t>
        </is>
      </c>
      <c r="B12" s="18" t="n">
        <v>400</v>
      </c>
      <c r="C12" s="19">
        <f>SUMIF('Roteiro'!$G$2:$G$111,'Orçamento'!$A12,'Roteiro'!$O$2:$O$111)</f>
        <v/>
      </c>
      <c r="D12" s="19">
        <f>IF('Orçamento'!$A12="","",'Orçamento'!$B12-'Orçamento'!$C12)</f>
        <v/>
      </c>
      <c r="E12" s="20">
        <f>IF('Orçamento'!$A12="","",IFERROR('Orçamento'!$C12/'Orçamento'!$B12,0))</f>
        <v/>
      </c>
      <c r="F12" s="4">
        <f>IF('Orçamento'!$A12="","",IF('Orçamento'!$C12&gt;'Orçamento'!$B12,"Acima do orçamento",IF('Orçamento'!$C12&gt;='Orçamento'!$B12*0.8,"Atenção","Dentro do orçamento")))</f>
        <v/>
      </c>
    </row>
    <row r="13">
      <c r="A13" s="21" t="inlineStr">
        <is>
          <t>Outros</t>
        </is>
      </c>
      <c r="B13" s="18" t="n">
        <v>200</v>
      </c>
      <c r="C13" s="22">
        <f>SUMIF('Roteiro'!$G$2:$G$111,'Orçamento'!$A13,'Roteiro'!$O$2:$O$111)</f>
        <v/>
      </c>
      <c r="D13" s="22">
        <f>IF('Orçamento'!$A13="","",'Orçamento'!$B13-'Orçamento'!$C13)</f>
        <v/>
      </c>
      <c r="E13" s="23">
        <f>IF('Orçamento'!$A13="","",IFERROR('Orçamento'!$C13/'Orçamento'!$B13,0))</f>
        <v/>
      </c>
      <c r="F13" s="11">
        <f>IF('Orçamento'!$A13="","",IF('Orçamento'!$C13&gt;'Orçamento'!$B13,"Acima do orçamento",IF('Orçamento'!$C13&gt;='Orçamento'!$B13*0.8,"Atenção","Dentro do orçamento")))</f>
        <v/>
      </c>
    </row>
    <row r="14">
      <c r="A14" s="24" t="inlineStr">
        <is>
          <t>Total consolidado</t>
        </is>
      </c>
      <c r="B14" s="25">
        <f>SUM('Orçamento'!$B$8:$B$13)</f>
        <v/>
      </c>
      <c r="C14" s="25">
        <f>SUM('Orçamento'!$C$8:$C$13)</f>
        <v/>
      </c>
      <c r="D14" s="25">
        <f>SUM('Orçamento'!$D$8:$D$13)</f>
        <v/>
      </c>
      <c r="E14" s="26">
        <f>IFERROR('Orçamento'!$C$14/'Orçamento'!$B$14,0)</f>
        <v/>
      </c>
      <c r="F14" s="24">
        <f>IF('Orçamento'!$C$14&gt;'Orçamento'!$B$14,"Acima do orçamento",IF('Orçamento'!$C$14&gt;='Orçamento'!$B$14*0.8,"Atenção","Dentro do orçamento"))</f>
        <v/>
      </c>
    </row>
  </sheetData>
  <mergeCells count="1">
    <mergeCell ref="A1:F1"/>
  </mergeCells>
  <conditionalFormatting sqref="D8:D14">
    <cfRule type="cellIs" priority="1" operator="lessThan" dxfId="1">
      <formula>0</formula>
    </cfRule>
  </conditionalFormatting>
  <conditionalFormatting sqref="F8:F14">
    <cfRule type="expression" priority="2" dxfId="1" stopIfTrue="1">
      <formula>$F8="Acima do orçamento"</formula>
    </cfRule>
    <cfRule type="expression" priority="3" dxfId="2" stopIfTrue="1">
      <formula>$F8="Atenção"</formula>
    </cfRule>
    <cfRule type="expression" priority="4" dxfId="0" stopIfTrue="1">
      <formula>$F8="Dentro do orçamento"</formula>
    </cfRule>
  </conditionalFormatting>
  <dataValidations count="1">
    <dataValidation sqref="B8:B13" showErrorMessage="1" showInputMessage="1" allowBlank="0" errorTitle="Orçamento inválido" error="Informe um valor igual ou superior a z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N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46" customWidth="1" min="2" max="2"/>
    <col width="25" customWidth="1" min="3" max="3"/>
    <col width="18" customWidth="1" min="4" max="4"/>
    <col width="25" customWidth="1" min="5" max="5"/>
    <col width="18" customWidth="1" min="6" max="6"/>
    <col width="25" customWidth="1" min="7" max="7"/>
    <col width="4" customWidth="1" min="8" max="8"/>
    <col width="4" customWidth="1" min="9" max="9"/>
    <col width="4" customWidth="1" min="10" max="10"/>
    <col width="20" customWidth="1" min="11" max="11"/>
    <col width="22" customWidth="1" min="12" max="12"/>
    <col width="4" customWidth="1" min="13" max="13"/>
    <col width="4" customWidth="1" min="14" max="14"/>
  </cols>
  <sheetData>
    <row r="1" ht="32" customHeight="1">
      <c r="A1" s="12" t="inlineStr">
        <is>
          <t>Resumo Executivo — Roteiro de Viagem</t>
        </is>
      </c>
    </row>
    <row r="2"/>
    <row r="3" ht="24" customHeight="1">
      <c r="A3" s="27" t="inlineStr">
        <is>
          <t>Total de atividades</t>
        </is>
      </c>
      <c r="C3" s="27" t="inlineStr">
        <is>
          <t>Atividades concluídas</t>
        </is>
      </c>
      <c r="E3" s="27" t="inlineStr">
        <is>
          <t>Atividades pendentes</t>
        </is>
      </c>
      <c r="G3" s="27" t="inlineStr">
        <is>
          <t>Percentual de conclusão</t>
        </is>
      </c>
    </row>
    <row r="4" ht="24" customHeight="1">
      <c r="A4" s="28">
        <f>COUNTA('Roteiro'!$H$2:$H$111)</f>
        <v/>
      </c>
      <c r="C4" s="28">
        <f>COUNTIF('Roteiro'!$P$2:$P$111,"Concluído")</f>
        <v/>
      </c>
      <c r="E4" s="28">
        <f>COUNTIF('Roteiro'!$P$2:$P$111,"Planejado")+COUNTIF('Roteiro'!$P$2:$P$111,"Reservado")</f>
        <v/>
      </c>
      <c r="G4" s="29">
        <f>IFERROR('Resumo'!$C$4/'Resumo'!$A$4,0)</f>
        <v/>
      </c>
    </row>
    <row r="5" ht="24" customHeight="1"/>
    <row r="6" ht="24" customHeight="1">
      <c r="A6" s="27" t="inlineStr">
        <is>
          <t>Custo estimado total</t>
        </is>
      </c>
      <c r="C6" s="27" t="inlineStr">
        <is>
          <t>Custo realizado total</t>
        </is>
      </c>
      <c r="E6" s="27" t="inlineStr">
        <is>
          <t>Custo médio por atividade</t>
        </is>
      </c>
      <c r="G6" s="27" t="inlineStr">
        <is>
          <t>Saldo disponível</t>
        </is>
      </c>
    </row>
    <row r="7" ht="24" customHeight="1">
      <c r="A7" s="30">
        <f>SUM('Roteiro'!$N$2:$N$111)</f>
        <v/>
      </c>
      <c r="C7" s="30">
        <f>SUM('Roteiro'!$O$2:$O$111)</f>
        <v/>
      </c>
      <c r="E7" s="30">
        <f>IFERROR(AVERAGE('Roteiro'!$O$2:$O$111),0)</f>
        <v/>
      </c>
      <c r="G7" s="30">
        <f>SUM('Orçamento'!$D$8:$D$13)</f>
        <v/>
      </c>
    </row>
    <row r="8" ht="24" customHeight="1"/>
    <row r="9" ht="24" customHeight="1"/>
    <row r="10" ht="24" customHeight="1">
      <c r="A10" s="1" t="inlineStr">
        <is>
          <t>Cidade com mais atividades</t>
        </is>
      </c>
      <c r="C10" s="1" t="inlineStr">
        <is>
          <t>Quantidade na cidade líder</t>
        </is>
      </c>
    </row>
    <row r="11" ht="24" customHeight="1">
      <c r="A11" s="28">
        <f>IFERROR(VLOOKUP(MAX('Resumo'!$K$13:$K$20),'Resumo'!$K$13:$L$20,2,0),"")</f>
        <v/>
      </c>
      <c r="C11" s="28">
        <f>MAX('Resumo'!$K$13:$K$20)</f>
        <v/>
      </c>
    </row>
    <row r="12" ht="24" customHeight="1">
      <c r="K12" s="1" t="inlineStr">
        <is>
          <t>Qtde. de atividades</t>
        </is>
      </c>
      <c r="L12" s="1" t="inlineStr">
        <is>
          <t>Cidade</t>
        </is>
      </c>
    </row>
    <row r="13" ht="24" customHeight="1">
      <c r="A13" s="31" t="inlineStr">
        <is>
          <t>Legenda operacional</t>
        </is>
      </c>
      <c r="K13" s="4">
        <f>COUNTIF('Roteiro'!$D$2:$D$111,'Resumo'!$L13)</f>
        <v/>
      </c>
      <c r="L13" s="17" t="inlineStr">
        <is>
          <t>São Paulo</t>
        </is>
      </c>
    </row>
    <row r="14" ht="24" customHeight="1">
      <c r="A14" s="32" t="inlineStr">
        <is>
          <t>Concluído</t>
        </is>
      </c>
      <c r="B14" s="21" t="inlineStr">
        <is>
          <t>Atividade executada; registre o custo realizado para atualizar os indicadores.</t>
        </is>
      </c>
      <c r="K14" s="11">
        <f>COUNTIF('Roteiro'!$D$2:$D$111,'Resumo'!$L14)</f>
        <v/>
      </c>
      <c r="L14" s="21" t="inlineStr">
        <is>
          <t>Rio de Janeiro</t>
        </is>
      </c>
    </row>
    <row r="15" ht="24" customHeight="1">
      <c r="A15" s="27" t="inlineStr">
        <is>
          <t>Reservado</t>
        </is>
      </c>
      <c r="B15" s="21" t="inlineStr">
        <is>
          <t>Atividade confirmada, mas ainda pendente de execução e/ou custo final.</t>
        </is>
      </c>
      <c r="K15" s="4">
        <f>COUNTIF('Roteiro'!$D$2:$D$111,'Resumo'!$L15)</f>
        <v/>
      </c>
      <c r="L15" s="17" t="inlineStr">
        <is>
          <t>Belo Horizonte</t>
        </is>
      </c>
    </row>
    <row r="16" ht="24" customHeight="1">
      <c r="A16" s="33" t="inlineStr">
        <is>
          <t>Planejado</t>
        </is>
      </c>
      <c r="B16" s="21" t="inlineStr">
        <is>
          <t>Atividade prevista no roteiro; acompanhe reserva, horário e custo.</t>
        </is>
      </c>
      <c r="K16" s="11">
        <f>COUNTIF('Roteiro'!$D$2:$D$111,'Resumo'!$L16)</f>
        <v/>
      </c>
      <c r="L16" s="21" t="inlineStr">
        <is>
          <t>Ouro Preto</t>
        </is>
      </c>
    </row>
    <row r="17" ht="24" customHeight="1">
      <c r="A17" s="34" t="inlineStr">
        <is>
          <t>Cancelado</t>
        </is>
      </c>
      <c r="B17" s="21" t="inlineStr">
        <is>
          <t>Atividade removida do plano; revise impacto em custos e deslocamentos.</t>
        </is>
      </c>
      <c r="K17" s="4">
        <f>COUNTIF('Roteiro'!$D$2:$D$111,'Resumo'!$L17)</f>
        <v/>
      </c>
      <c r="L17" s="17" t="inlineStr">
        <is>
          <t>Curitiba</t>
        </is>
      </c>
    </row>
    <row r="18" ht="24" customHeight="1">
      <c r="K18" s="11">
        <f>COUNTIF('Roteiro'!$D$2:$D$111,'Resumo'!$L18)</f>
        <v/>
      </c>
      <c r="L18" s="21" t="inlineStr">
        <is>
          <t>Salvador</t>
        </is>
      </c>
    </row>
    <row r="19" ht="24" customHeight="1">
      <c r="A19" s="31" t="inlineStr">
        <is>
          <t>Uso rápido</t>
        </is>
      </c>
      <c r="B19" s="35" t="inlineStr">
        <is>
          <t>Atualize as células em amarelo nas abas Roteiro e Orçamento. Os custos realizados atualizam automaticamente os cartões, a análise por categoria e os gráficos.</t>
        </is>
      </c>
      <c r="K19" s="4">
        <f>COUNTIF('Roteiro'!$D$2:$D$111,'Resumo'!$L19)</f>
        <v/>
      </c>
      <c r="L19" s="17" t="inlineStr">
        <is>
          <t>Recife</t>
        </is>
      </c>
    </row>
    <row r="20">
      <c r="K20" s="11">
        <f>COUNTIF('Roteiro'!$D$2:$D$111,'Resumo'!$L20)</f>
        <v/>
      </c>
      <c r="L20" s="21" t="inlineStr">
        <is>
          <t>Fortaleza</t>
        </is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2026-09-23T06:03:20Z</dcterms:created>
  <dcterms:modified xmlns:dcterms="http://purl.org/dc/terms/" xmlns:xsi="http://www.w3.org/2001/XMLSchema-instance" xsi:type="dcterms:W3CDTF">2026-09-23T06:03:20Z</dcterms:modified>
</cp:coreProperties>
</file>