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dor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DD/MM/AAAA"/>
    <numFmt numFmtId="166" formatCode="#.##0,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166" fontId="4" fillId="6" borderId="1" applyAlignment="1" pivotButton="0" quotePrefix="0" xfId="0">
      <alignment horizontal="center" vertical="center"/>
    </xf>
    <xf numFmtId="2" fontId="4" fillId="6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1" fontId="5" fillId="0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Meta vs. Realizado por Colaborador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'Indicadores'!E2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'Indicadores'!$B$3:$B$12</f>
            </numRef>
          </cat>
          <val>
            <numRef>
              <f>'Indicadores'!$E$3:$E$12</f>
            </numRef>
          </val>
        </ser>
        <ser>
          <idx val="1"/>
          <order val="1"/>
          <tx>
            <strRef>
              <f>'Indicadores'!F2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'Indicadores'!$B$3:$B$12</f>
            </numRef>
          </cat>
          <val>
            <numRef>
              <f>'Indicadores'!$F$3:$F$12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Colaborador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'Dashboard'!B16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'Dashboard'!$A$17:$A$20</f>
            </numRef>
          </cat>
          <val>
            <numRef>
              <f>'Dashboard'!$B$17:$B$20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Atingimento Médio por Departamento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'Dashboard'!E8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'Dashboard'!$A$9:$A$13</f>
            </numRef>
          </cat>
          <val>
            <numRef>
              <f>'Dashboard'!$E$9:$E$13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Atingimento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Departamento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22</row>
      <rowOff>0</rowOff>
    </from>
    <ext cx="432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43</row>
      <rowOff>0</rowOff>
    </from>
    <ext cx="648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6" customWidth="1" min="3" max="3"/>
    <col width="26" customWidth="1" min="4" max="4"/>
    <col width="10" customWidth="1" min="5" max="5"/>
    <col width="12" customWidth="1" min="6" max="6"/>
    <col width="10" customWidth="1" min="7" max="7"/>
    <col width="15" customWidth="1" min="8" max="8"/>
    <col width="12" customWidth="1" min="9" max="9"/>
    <col width="15" customWidth="1" min="10" max="10"/>
  </cols>
  <sheetData>
    <row r="1" ht="26" customHeight="1">
      <c r="A1" s="1" t="inlineStr">
        <is>
          <t>PAINEL DE INDICADORES DE DESEMPENHO — 2026</t>
        </is>
      </c>
    </row>
    <row r="2">
      <c r="A2" s="2" t="inlineStr">
        <is>
          <t>ID</t>
        </is>
      </c>
      <c r="B2" s="2" t="inlineStr">
        <is>
          <t>Colaborador</t>
        </is>
      </c>
      <c r="C2" s="2" t="inlineStr">
        <is>
          <t>Departamento</t>
        </is>
      </c>
      <c r="D2" s="2" t="inlineStr">
        <is>
          <t>Indicador</t>
        </is>
      </c>
      <c r="E2" s="2" t="inlineStr">
        <is>
          <t>Meta</t>
        </is>
      </c>
      <c r="F2" s="2" t="inlineStr">
        <is>
          <t>Realizado</t>
        </is>
      </c>
      <c r="G2" s="2" t="inlineStr">
        <is>
          <t>Unidade</t>
        </is>
      </c>
      <c r="H2" s="2" t="inlineStr">
        <is>
          <t>Atingimento (%)</t>
        </is>
      </c>
      <c r="I2" s="2" t="inlineStr">
        <is>
          <t>Status</t>
        </is>
      </c>
      <c r="J2" s="2" t="inlineStr">
        <is>
          <t>Data Avaliação</t>
        </is>
      </c>
    </row>
    <row r="3">
      <c r="A3" s="3" t="n">
        <v>1</v>
      </c>
      <c r="B3" s="4" t="inlineStr">
        <is>
          <t>João Silva</t>
        </is>
      </c>
      <c r="C3" s="3" t="inlineStr">
        <is>
          <t>Vendas</t>
        </is>
      </c>
      <c r="D3" s="4" t="inlineStr">
        <is>
          <t>Volume de Vendas (unid.)</t>
        </is>
      </c>
      <c r="E3" s="5" t="n">
        <v>500</v>
      </c>
      <c r="F3" s="5" t="n">
        <v>540</v>
      </c>
      <c r="G3" s="3" t="inlineStr">
        <is>
          <t>unid.</t>
        </is>
      </c>
      <c r="H3" s="6">
        <f>IFERROR(F3/E3,0)</f>
        <v/>
      </c>
      <c r="I3" s="3">
        <f>IF(H3&gt;=1.05,"Excelente",IF(H3&gt;=1,"Bom",IF(H3&gt;=0.85,"Regular","Abaixo")))</f>
        <v/>
      </c>
      <c r="J3" s="7" t="inlineStr">
        <is>
          <t>27/01/2026</t>
        </is>
      </c>
    </row>
    <row r="4">
      <c r="A4" s="8" t="n">
        <v>2</v>
      </c>
      <c r="B4" s="9" t="inlineStr">
        <is>
          <t>Maria Oliveira</t>
        </is>
      </c>
      <c r="C4" s="8" t="inlineStr">
        <is>
          <t>Marketing</t>
        </is>
      </c>
      <c r="D4" s="9" t="inlineStr">
        <is>
          <t>Leads Gerados</t>
        </is>
      </c>
      <c r="E4" s="5" t="n">
        <v>300</v>
      </c>
      <c r="F4" s="5" t="n">
        <v>275</v>
      </c>
      <c r="G4" s="8" t="inlineStr">
        <is>
          <t>leads</t>
        </is>
      </c>
      <c r="H4" s="10">
        <f>IFERROR(F4/E4,0)</f>
        <v/>
      </c>
      <c r="I4" s="8">
        <f>IF(H4&gt;=1.05,"Excelente",IF(H4&gt;=1,"Bom",IF(H4&gt;=0.85,"Regular","Abaixo")))</f>
        <v/>
      </c>
      <c r="J4" s="11" t="inlineStr">
        <is>
          <t>03/02/2026</t>
        </is>
      </c>
    </row>
    <row r="5">
      <c r="A5" s="3" t="n">
        <v>3</v>
      </c>
      <c r="B5" s="4" t="inlineStr">
        <is>
          <t>Pedro Santos</t>
        </is>
      </c>
      <c r="C5" s="3" t="inlineStr">
        <is>
          <t>TI</t>
        </is>
      </c>
      <c r="D5" s="4" t="inlineStr">
        <is>
          <t>Chamados Resolvidos</t>
        </is>
      </c>
      <c r="E5" s="5" t="n">
        <v>150</v>
      </c>
      <c r="F5" s="5" t="n">
        <v>162</v>
      </c>
      <c r="G5" s="3" t="inlineStr">
        <is>
          <t>chamados</t>
        </is>
      </c>
      <c r="H5" s="6">
        <f>IFERROR(F5/E5,0)</f>
        <v/>
      </c>
      <c r="I5" s="3">
        <f>IF(H5&gt;=1.05,"Excelente",IF(H5&gt;=1,"Bom",IF(H5&gt;=0.85,"Regular","Abaixo")))</f>
        <v/>
      </c>
      <c r="J5" s="7" t="inlineStr">
        <is>
          <t>10/02/2026</t>
        </is>
      </c>
    </row>
    <row r="6">
      <c r="A6" s="8" t="n">
        <v>4</v>
      </c>
      <c r="B6" s="9" t="inlineStr">
        <is>
          <t>Ana Souza</t>
        </is>
      </c>
      <c r="C6" s="8" t="inlineStr">
        <is>
          <t>Operações</t>
        </is>
      </c>
      <c r="D6" s="9" t="inlineStr">
        <is>
          <t>Entregas no Prazo</t>
        </is>
      </c>
      <c r="E6" s="5" t="n">
        <v>200</v>
      </c>
      <c r="F6" s="5" t="n">
        <v>188</v>
      </c>
      <c r="G6" s="8" t="inlineStr">
        <is>
          <t>entregas</t>
        </is>
      </c>
      <c r="H6" s="10">
        <f>IFERROR(F6/E6,0)</f>
        <v/>
      </c>
      <c r="I6" s="8">
        <f>IF(H6&gt;=1.05,"Excelente",IF(H6&gt;=1,"Bom",IF(H6&gt;=0.85,"Regular","Abaixo")))</f>
        <v/>
      </c>
      <c r="J6" s="11" t="inlineStr">
        <is>
          <t>15/02/2026</t>
        </is>
      </c>
    </row>
    <row r="7">
      <c r="A7" s="3" t="n">
        <v>5</v>
      </c>
      <c r="B7" s="4" t="inlineStr">
        <is>
          <t>Carlos Pereira</t>
        </is>
      </c>
      <c r="C7" s="3" t="inlineStr">
        <is>
          <t>Financeiro</t>
        </is>
      </c>
      <c r="D7" s="4" t="inlineStr">
        <is>
          <t>Contas Conciliadas</t>
        </is>
      </c>
      <c r="E7" s="5" t="n">
        <v>100</v>
      </c>
      <c r="F7" s="5" t="n">
        <v>100</v>
      </c>
      <c r="G7" s="3" t="inlineStr">
        <is>
          <t>contas</t>
        </is>
      </c>
      <c r="H7" s="6">
        <f>IFERROR(F7/E7,0)</f>
        <v/>
      </c>
      <c r="I7" s="3">
        <f>IF(H7&gt;=1.05,"Excelente",IF(H7&gt;=1,"Bom",IF(H7&gt;=0.85,"Regular","Abaixo")))</f>
        <v/>
      </c>
      <c r="J7" s="7" t="inlineStr">
        <is>
          <t>20/02/2026</t>
        </is>
      </c>
    </row>
    <row r="8">
      <c r="A8" s="8" t="n">
        <v>6</v>
      </c>
      <c r="B8" s="9" t="inlineStr">
        <is>
          <t>Juliana Costa</t>
        </is>
      </c>
      <c r="C8" s="8" t="inlineStr">
        <is>
          <t>Vendas</t>
        </is>
      </c>
      <c r="D8" s="9" t="inlineStr">
        <is>
          <t>Ticket Médio</t>
        </is>
      </c>
      <c r="E8" s="5" t="n">
        <v>250</v>
      </c>
      <c r="F8" s="5" t="n">
        <v>268</v>
      </c>
      <c r="G8" s="8" t="inlineStr">
        <is>
          <t>R$</t>
        </is>
      </c>
      <c r="H8" s="10">
        <f>IFERROR(F8/E8,0)</f>
        <v/>
      </c>
      <c r="I8" s="8">
        <f>IF(H8&gt;=1.05,"Excelente",IF(H8&gt;=1,"Bom",IF(H8&gt;=0.85,"Regular","Abaixo")))</f>
        <v/>
      </c>
      <c r="J8" s="11" t="inlineStr">
        <is>
          <t>25/02/2026</t>
        </is>
      </c>
    </row>
    <row r="9">
      <c r="A9" s="3" t="n">
        <v>7</v>
      </c>
      <c r="B9" s="4" t="inlineStr">
        <is>
          <t>Rafael Almeida</t>
        </is>
      </c>
      <c r="C9" s="3" t="inlineStr">
        <is>
          <t>Marketing</t>
        </is>
      </c>
      <c r="D9" s="4" t="inlineStr">
        <is>
          <t>Taxa de Conversão</t>
        </is>
      </c>
      <c r="E9" s="5" t="n">
        <v>20</v>
      </c>
      <c r="F9" s="5" t="n">
        <v>17</v>
      </c>
      <c r="G9" s="3" t="inlineStr">
        <is>
          <t>%</t>
        </is>
      </c>
      <c r="H9" s="6">
        <f>IFERROR(F9/E9,0)</f>
        <v/>
      </c>
      <c r="I9" s="3">
        <f>IF(H9&gt;=1.05,"Excelente",IF(H9&gt;=1,"Bom",IF(H9&gt;=0.85,"Regular","Abaixo")))</f>
        <v/>
      </c>
      <c r="J9" s="7" t="inlineStr">
        <is>
          <t>01/03/2026</t>
        </is>
      </c>
    </row>
    <row r="10">
      <c r="A10" s="8" t="n">
        <v>8</v>
      </c>
      <c r="B10" s="9" t="inlineStr">
        <is>
          <t>Camila Ferreira</t>
        </is>
      </c>
      <c r="C10" s="8" t="inlineStr">
        <is>
          <t>TI</t>
        </is>
      </c>
      <c r="D10" s="9" t="inlineStr">
        <is>
          <t>Uptime de Sistemas</t>
        </is>
      </c>
      <c r="E10" s="5" t="n">
        <v>99</v>
      </c>
      <c r="F10" s="5" t="n">
        <v>99.5</v>
      </c>
      <c r="G10" s="8" t="inlineStr">
        <is>
          <t>%</t>
        </is>
      </c>
      <c r="H10" s="10">
        <f>IFERROR(F10/E10,0)</f>
        <v/>
      </c>
      <c r="I10" s="8">
        <f>IF(H10&gt;=1.05,"Excelente",IF(H10&gt;=1,"Bom",IF(H10&gt;=0.85,"Regular","Abaixo")))</f>
        <v/>
      </c>
      <c r="J10" s="11" t="inlineStr">
        <is>
          <t>05/03/2026</t>
        </is>
      </c>
    </row>
    <row r="11">
      <c r="A11" s="3" t="n">
        <v>9</v>
      </c>
      <c r="B11" s="4" t="inlineStr">
        <is>
          <t>Bruno Nascimento</t>
        </is>
      </c>
      <c r="C11" s="3" t="inlineStr">
        <is>
          <t>Operações</t>
        </is>
      </c>
      <c r="D11" s="4" t="inlineStr">
        <is>
          <t>Redução de Custos</t>
        </is>
      </c>
      <c r="E11" s="5" t="n">
        <v>15</v>
      </c>
      <c r="F11" s="5" t="n">
        <v>12</v>
      </c>
      <c r="G11" s="3" t="inlineStr">
        <is>
          <t>%</t>
        </is>
      </c>
      <c r="H11" s="6">
        <f>IFERROR(F11/E11,0)</f>
        <v/>
      </c>
      <c r="I11" s="3">
        <f>IF(H11&gt;=1.05,"Excelente",IF(H11&gt;=1,"Bom",IF(H11&gt;=0.85,"Regular","Abaixo")))</f>
        <v/>
      </c>
      <c r="J11" s="7" t="inlineStr">
        <is>
          <t>10/03/2026</t>
        </is>
      </c>
    </row>
    <row r="12">
      <c r="A12" s="8" t="n">
        <v>10</v>
      </c>
      <c r="B12" s="9" t="inlineStr">
        <is>
          <t>Fernanda Lima</t>
        </is>
      </c>
      <c r="C12" s="8" t="inlineStr">
        <is>
          <t>Financeiro</t>
        </is>
      </c>
      <c r="D12" s="9" t="inlineStr">
        <is>
          <t>Faturas Emitidas</t>
        </is>
      </c>
      <c r="E12" s="5" t="n">
        <v>400</v>
      </c>
      <c r="F12" s="5" t="n">
        <v>430</v>
      </c>
      <c r="G12" s="8" t="inlineStr">
        <is>
          <t>faturas</t>
        </is>
      </c>
      <c r="H12" s="10">
        <f>IFERROR(F12/E12,0)</f>
        <v/>
      </c>
      <c r="I12" s="8">
        <f>IF(H12&gt;=1.05,"Excelente",IF(H12&gt;=1,"Bom",IF(H12&gt;=0.85,"Regular","Abaixo")))</f>
        <v/>
      </c>
      <c r="J12" s="11" t="inlineStr">
        <is>
          <t>15/03/2026</t>
        </is>
      </c>
    </row>
    <row r="13">
      <c r="A13" s="12" t="inlineStr">
        <is>
          <t>MÉDIAS / TOTAIS GERAIS</t>
        </is>
      </c>
      <c r="B13" s="17" t="n"/>
      <c r="C13" s="17" t="n"/>
      <c r="D13" s="18" t="n"/>
      <c r="E13" s="13">
        <f>SUM(E3:E12)</f>
        <v/>
      </c>
      <c r="F13" s="14">
        <f>SUM(F3:F12)</f>
        <v/>
      </c>
      <c r="G13" s="12" t="inlineStr"/>
      <c r="H13" s="15">
        <f>AVERAGE(H3:H12)</f>
        <v/>
      </c>
      <c r="I13" s="12">
        <f>COUNTIF(I3:I12,"Excelente")&amp;" excelentes"</f>
        <v/>
      </c>
      <c r="J13" s="12" t="inlineStr"/>
    </row>
  </sheetData>
  <mergeCells count="2">
    <mergeCell ref="A1:J1"/>
    <mergeCell ref="A13:D13"/>
  </mergeCells>
  <conditionalFormatting sqref="H3:H12">
    <cfRule type="cellIs" priority="1" operator="greaterThanOrEqual" dxfId="0">
      <formula>1</formula>
    </cfRule>
    <cfRule type="cellIs" priority="2" operator="lessThan" dxfId="1">
      <formula>0.85</formula>
    </cfRule>
  </conditionalFormatting>
  <conditionalFormatting sqref="I3:I12">
    <cfRule type="expression" priority="3" dxfId="1" stopIfTrue="1">
      <formula>I3="Abaixo"</formula>
    </cfRule>
    <cfRule type="expression" priority="4" dxfId="0" stopIfTrue="1">
      <formula>I3="Excelente"</formula>
    </cfRule>
  </conditionalFormatting>
  <dataValidations count="1">
    <dataValidation sqref="C3:C12" showErrorMessage="1" showInputMessage="1" allowBlank="1" type="list">
      <formula1>"Vendas,Marketing,TI,Operações,Financeiro"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6" customWidth="1" min="3" max="3"/>
    <col width="18" customWidth="1" min="4" max="4"/>
    <col width="18" customWidth="1" min="5" max="5"/>
    <col width="12" customWidth="1" min="6" max="6"/>
  </cols>
  <sheetData>
    <row r="1" ht="26" customHeight="1">
      <c r="A1" s="1" t="inlineStr">
        <is>
          <t>DASHBOARD — RESUMO DE DESEMPENHO</t>
        </is>
      </c>
    </row>
    <row r="2"/>
    <row r="3">
      <c r="A3" s="16" t="inlineStr">
        <is>
          <t>Total de Indicadores</t>
        </is>
      </c>
      <c r="B3" s="17" t="n"/>
      <c r="C3" s="18" t="n"/>
      <c r="D3" s="19">
        <f>COUNTA(Indicadores!A3:A12)</f>
        <v/>
      </c>
      <c r="E3" s="17" t="n"/>
      <c r="F3" s="18" t="n"/>
    </row>
    <row r="4">
      <c r="A4" s="16" t="inlineStr">
        <is>
          <t>Média de Atingimento Geral</t>
        </is>
      </c>
      <c r="B4" s="17" t="n"/>
      <c r="C4" s="18" t="n"/>
      <c r="D4" s="20">
        <f>AVERAGE(Indicadores!H3:H12)</f>
        <v/>
      </c>
      <c r="E4" s="17" t="n"/>
      <c r="F4" s="18" t="n"/>
    </row>
    <row r="5">
      <c r="A5" s="16" t="inlineStr">
        <is>
          <t>Indicadores Acima da Meta</t>
        </is>
      </c>
      <c r="B5" s="17" t="n"/>
      <c r="C5" s="18" t="n"/>
      <c r="D5" s="19">
        <f>COUNTIF(Indicadores!H3:H12,"&gt;=1")</f>
        <v/>
      </c>
      <c r="E5" s="17" t="n"/>
      <c r="F5" s="18" t="n"/>
    </row>
    <row r="6">
      <c r="A6" s="16" t="inlineStr">
        <is>
          <t>Indicadores Abaixo da Meta</t>
        </is>
      </c>
      <c r="B6" s="17" t="n"/>
      <c r="C6" s="18" t="n"/>
      <c r="D6" s="19">
        <f>COUNTIF(Indicadores!H3:H12,"&lt;0.85")</f>
        <v/>
      </c>
      <c r="E6" s="17" t="n"/>
      <c r="F6" s="18" t="n"/>
    </row>
    <row r="7"/>
    <row r="8">
      <c r="A8" s="21" t="inlineStr">
        <is>
          <t>Departamento</t>
        </is>
      </c>
      <c r="B8" s="21" t="inlineStr">
        <is>
          <t>Qtde. Indicadores</t>
        </is>
      </c>
      <c r="C8" s="21" t="inlineStr">
        <is>
          <t>Meta Total</t>
        </is>
      </c>
      <c r="D8" s="21" t="inlineStr">
        <is>
          <t>Realizado Total</t>
        </is>
      </c>
      <c r="E8" s="21" t="inlineStr">
        <is>
          <t>Atingimento Médio</t>
        </is>
      </c>
    </row>
    <row r="9">
      <c r="A9" s="22" t="inlineStr">
        <is>
          <t>Vendas</t>
        </is>
      </c>
      <c r="B9" s="3">
        <f>COUNTIF(Indicadores!C$3:C$12,A9)</f>
        <v/>
      </c>
      <c r="C9" s="3">
        <f>SUMIF(Indicadores!C$3:C$12,A9,Indicadores!E$3:E$12)</f>
        <v/>
      </c>
      <c r="D9" s="3">
        <f>SUMIF(Indicadores!C$3:C$12,A9,Indicadores!F$3:F$12)</f>
        <v/>
      </c>
      <c r="E9" s="6">
        <f>IFERROR(AVERAGEIF(Indicadores!C$3:C$12,A9,Indicadores!H$3:H$12),0)</f>
        <v/>
      </c>
    </row>
    <row r="10">
      <c r="A10" s="23" t="inlineStr">
        <is>
          <t>Marketing</t>
        </is>
      </c>
      <c r="B10" s="8">
        <f>COUNTIF(Indicadores!C$3:C$12,A10)</f>
        <v/>
      </c>
      <c r="C10" s="8">
        <f>SUMIF(Indicadores!C$3:C$12,A10,Indicadores!E$3:E$12)</f>
        <v/>
      </c>
      <c r="D10" s="8">
        <f>SUMIF(Indicadores!C$3:C$12,A10,Indicadores!F$3:F$12)</f>
        <v/>
      </c>
      <c r="E10" s="10">
        <f>IFERROR(AVERAGEIF(Indicadores!C$3:C$12,A10,Indicadores!H$3:H$12),0)</f>
        <v/>
      </c>
    </row>
    <row r="11">
      <c r="A11" s="22" t="inlineStr">
        <is>
          <t>TI</t>
        </is>
      </c>
      <c r="B11" s="3">
        <f>COUNTIF(Indicadores!C$3:C$12,A11)</f>
        <v/>
      </c>
      <c r="C11" s="3">
        <f>SUMIF(Indicadores!C$3:C$12,A11,Indicadores!E$3:E$12)</f>
        <v/>
      </c>
      <c r="D11" s="3">
        <f>SUMIF(Indicadores!C$3:C$12,A11,Indicadores!F$3:F$12)</f>
        <v/>
      </c>
      <c r="E11" s="6">
        <f>IFERROR(AVERAGEIF(Indicadores!C$3:C$12,A11,Indicadores!H$3:H$12),0)</f>
        <v/>
      </c>
    </row>
    <row r="12">
      <c r="A12" s="23" t="inlineStr">
        <is>
          <t>Operações</t>
        </is>
      </c>
      <c r="B12" s="8">
        <f>COUNTIF(Indicadores!C$3:C$12,A12)</f>
        <v/>
      </c>
      <c r="C12" s="8">
        <f>SUMIF(Indicadores!C$3:C$12,A12,Indicadores!E$3:E$12)</f>
        <v/>
      </c>
      <c r="D12" s="8">
        <f>SUMIF(Indicadores!C$3:C$12,A12,Indicadores!F$3:F$12)</f>
        <v/>
      </c>
      <c r="E12" s="10">
        <f>IFERROR(AVERAGEIF(Indicadores!C$3:C$12,A12,Indicadores!H$3:H$12),0)</f>
        <v/>
      </c>
    </row>
    <row r="13">
      <c r="A13" s="22" t="inlineStr">
        <is>
          <t>Financeiro</t>
        </is>
      </c>
      <c r="B13" s="3">
        <f>COUNTIF(Indicadores!C$3:C$12,A13)</f>
        <v/>
      </c>
      <c r="C13" s="3">
        <f>SUMIF(Indicadores!C$3:C$12,A13,Indicadores!E$3:E$12)</f>
        <v/>
      </c>
      <c r="D13" s="3">
        <f>SUMIF(Indicadores!C$3:C$12,A13,Indicadores!F$3:F$12)</f>
        <v/>
      </c>
      <c r="E13" s="6">
        <f>IFERROR(AVERAGEIF(Indicadores!C$3:C$12,A13,Indicadores!H$3:H$12),0)</f>
        <v/>
      </c>
    </row>
    <row r="14"/>
    <row r="15"/>
    <row r="16">
      <c r="A16" s="21" t="inlineStr">
        <is>
          <t>Status</t>
        </is>
      </c>
      <c r="B16" s="21" t="inlineStr">
        <is>
          <t>Quantidade</t>
        </is>
      </c>
    </row>
    <row r="17">
      <c r="A17" s="22" t="inlineStr">
        <is>
          <t>Excelente</t>
        </is>
      </c>
      <c r="B17" s="3">
        <f>COUNTIF(Indicadores!I$3:I$12,A17)</f>
        <v/>
      </c>
    </row>
    <row r="18">
      <c r="A18" s="23" t="inlineStr">
        <is>
          <t>Bom</t>
        </is>
      </c>
      <c r="B18" s="8">
        <f>COUNTIF(Indicadores!I$3:I$12,A18)</f>
        <v/>
      </c>
    </row>
    <row r="19">
      <c r="A19" s="22" t="inlineStr">
        <is>
          <t>Regular</t>
        </is>
      </c>
      <c r="B19" s="3">
        <f>COUNTIF(Indicadores!I$3:I$12,A19)</f>
        <v/>
      </c>
    </row>
    <row r="20">
      <c r="A20" s="23" t="inlineStr">
        <is>
          <t>Abaixo</t>
        </is>
      </c>
      <c r="B20" s="8">
        <f>COUNTIF(Indicadores!I$3:I$12,A20)</f>
        <v/>
      </c>
    </row>
  </sheetData>
  <mergeCells count="9">
    <mergeCell ref="A1:F1"/>
    <mergeCell ref="A3:C3"/>
    <mergeCell ref="D3:F3"/>
    <mergeCell ref="A4:C4"/>
    <mergeCell ref="D4:F4"/>
    <mergeCell ref="A5:C5"/>
    <mergeCell ref="D5:F5"/>
    <mergeCell ref="A6:C6"/>
    <mergeCell ref="D6:F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INSTRUÇÕES DE USO</t>
        </is>
      </c>
    </row>
    <row r="2"/>
    <row r="3" ht="46" customHeight="1">
      <c r="A3" s="24" t="inlineStr">
        <is>
          <t>Objetivo do arquivo</t>
        </is>
      </c>
      <c r="B3" s="25" t="inlineStr">
        <is>
          <t>Este workbook acompanha os indicadores de desempenho (KPIs) de colaboradores por departamento, permitindo comparar metas com resultados realizados.</t>
        </is>
      </c>
    </row>
    <row r="4" ht="46" customHeight="1">
      <c r="A4" s="24" t="inlineStr">
        <is>
          <t>Aba Indicadores</t>
        </is>
      </c>
      <c r="B4" s="25" t="inlineStr">
        <is>
          <t>Lista detalhada com ID, Colaborador, Departamento, Indicador, Meta, Realizado, Unidade, Atingimento (%) calculado automaticamente (Realizado/Meta) e Status classificado por fórmula (Excelente &gt;= 105%, Bom &gt;= 100%, Regular &gt;= 85%, Abaixo &lt; 85%).</t>
        </is>
      </c>
    </row>
    <row r="5" ht="46" customHeight="1">
      <c r="A5" s="24" t="inlineStr">
        <is>
          <t>Células editáveis</t>
        </is>
      </c>
      <c r="B5" s="25" t="inlineStr">
        <is>
          <t>As colunas Meta e Realizado (fundo amarelo claro) podem ser alteradas. Todas as demais colunas calculadas (Atingimento e Status) são atualizadas automaticamente.</t>
        </is>
      </c>
    </row>
    <row r="6" ht="46" customHeight="1">
      <c r="A6" s="24" t="inlineStr">
        <is>
          <t>Formatação condicional</t>
        </is>
      </c>
      <c r="B6" s="25" t="inlineStr">
        <is>
          <t>Atingimento acima de 100% aparece em verde; abaixo de 85% aparece em vermelho. O mesmo padrão de cores é aplicado à coluna Status.</t>
        </is>
      </c>
    </row>
    <row r="7" ht="46" customHeight="1">
      <c r="A7" s="24" t="inlineStr">
        <is>
          <t>Aba Dashboard</t>
        </is>
      </c>
      <c r="B7" s="25" t="inlineStr">
        <is>
          <t>Apresenta indicadores-chave gerais (total de indicadores, média de atingimento, quantidade acima e abaixo da meta), tabela consolidada por departamento e distribuição de status, além de três gráficos: Meta vs. Realizado, Distribuição de Status e Atingimento Médio por Departamento.</t>
        </is>
      </c>
    </row>
    <row r="8" ht="46" customHeight="1">
      <c r="A8" s="24" t="inlineStr">
        <is>
          <t>Fórmulas utilizadas</t>
        </is>
      </c>
      <c r="B8" s="25" t="inlineStr">
        <is>
          <t>SUM, AVERAGE, COUNTIF, SUMIF, AVERAGEIF e IF/IFERROR garantem que os totais, médias e percentuais sejam recalculados automaticamente ao alterar os dados de origem.</t>
        </is>
      </c>
    </row>
    <row r="9" ht="46" customHeight="1">
      <c r="A9" s="24" t="inlineStr">
        <is>
          <t>Validação de dados</t>
        </is>
      </c>
      <c r="B9" s="25" t="inlineStr">
        <is>
          <t>A coluna Departamento na aba Indicadores possui uma lista suspensa com as opções válidas para evitar divergência de nomes nas fórmulas de resumo.</t>
        </is>
      </c>
    </row>
    <row r="10" ht="46" customHeight="1">
      <c r="A10" s="24" t="inlineStr">
        <is>
          <t>Atualização dos dados</t>
        </is>
      </c>
      <c r="B10" s="25" t="inlineStr">
        <is>
          <t>Para adicionar novos indicadores, insira uma nova linha na aba Indicadores respeitando as colunas existentes e copie as fórmulas de Atingimento e Status para a nova linha.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2026-07-21T17:34:56Z</dcterms:created>
  <dcterms:modified xmlns:dcterms="http://purl.org/dc/terms/" xmlns:xsi="http://www.w3.org/2001/XMLSchema-instance" xsi:type="dcterms:W3CDTF">2026-07-21T17:34:56Z</dcterms:modified>
</cp:coreProperties>
</file>