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ios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Apoi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'Envios'!$A$2:$V$102</definedName>
    <definedName name="_xlnm._FilterDatabase" localSheetId="2" hidden="1">'Apoio'!$A$1:$B$6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&quot;R$&quot; #.##0,00"/>
    <numFmt numFmtId="167" formatCode="0,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075985"/>
      <sz val="10"/>
    </font>
    <font>
      <name val="Aptos"/>
      <b val="1"/>
      <color rgb="00FFFFFF"/>
      <sz val="10"/>
    </font>
    <font>
      <name val="Aptos Display"/>
      <b val="1"/>
      <color rgb="00111827"/>
      <sz val="13"/>
    </font>
  </fonts>
  <fills count="9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0F7FA"/>
      </patternFill>
    </fill>
    <fill>
      <patternFill patternType="solid">
        <fgColor rgb="00FFFFFF"/>
      </patternFill>
    </fill>
    <fill>
      <patternFill patternType="solid">
        <fgColor rgb="0006B6D4"/>
      </patternFill>
    </fill>
    <fill>
      <patternFill patternType="solid">
        <fgColor rgb="00ECFE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49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3" fillId="5" borderId="1" applyAlignment="1" pivotButton="0" quotePrefix="0" xfId="0">
      <alignment horizontal="left" vertical="center" wrapText="1"/>
    </xf>
    <xf numFmtId="1" fontId="6" fillId="8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7" fontId="6" fillId="8" borderId="1" applyAlignment="1" pivotButton="0" quotePrefix="0" xfId="0">
      <alignment horizontal="right" vertical="center"/>
    </xf>
    <xf numFmtId="166" fontId="6" fillId="8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por Status do Envio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'Painel'!E3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'Painel'!$D$4:$D$8</f>
            </numRef>
          </cat>
          <val>
            <numRef>
              <f>'Painel'!$E$4:$E$8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Campanha</a:t>
            </a:r>
          </a:p>
        </rich>
      </tx>
    </title>
    <plotArea>
      <pieChart>
        <varyColors val="1"/>
        <ser>
          <idx val="0"/>
          <order val="0"/>
          <tx>
            <strRef>
              <f>'Painel'!E11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'Painel'!$D$12:$D$14</f>
            </numRef>
          </cat>
          <val>
            <numRef>
              <f>'Painel'!$E$12:$E$14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Conversões por Cidade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'Painel'!E18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'Painel'!$D$19:$D$28</f>
            </numRef>
          </cat>
          <val>
            <numRef>
              <f>'Painel'!$E$19:$E$28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Conversões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17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32</row>
      <rowOff>0</rowOff>
    </from>
    <ext cx="468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6B6D4"/>
    <outlinePr summaryBelow="1" summaryRight="1"/>
    <pageSetUpPr/>
  </sheetPr>
  <dimension ref="A1:V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2" customWidth="1" min="3" max="3"/>
    <col width="25" customWidth="1" min="4" max="4"/>
    <col width="22" customWidth="1" min="5" max="5"/>
    <col width="17" customWidth="1" min="6" max="6"/>
    <col width="18" customWidth="1" min="7" max="7"/>
    <col width="15" customWidth="1" min="8" max="8"/>
    <col width="13" customWidth="1" min="9" max="9"/>
    <col width="18" customWidth="1" min="10" max="10"/>
    <col width="42" customWidth="1" min="11" max="11"/>
    <col width="18" customWidth="1" min="12" max="12"/>
    <col width="17" customWidth="1" min="13" max="13"/>
    <col width="16" customWidth="1" min="14" max="14"/>
    <col width="13" customWidth="1" min="15" max="15"/>
    <col width="13" customWidth="1" min="16" max="16"/>
    <col width="21" customWidth="1" min="17" max="17"/>
    <col width="34" customWidth="1" min="18" max="18"/>
    <col width="20" customWidth="1" min="19" max="19"/>
    <col width="19" customWidth="1" min="20" max="20"/>
    <col width="24" customWidth="1" min="21" max="21"/>
    <col width="34" customWidth="1" min="22" max="22"/>
  </cols>
  <sheetData>
    <row r="1" ht="28" customHeight="1">
      <c r="A1" s="1" t="inlineStr">
        <is>
          <t>Controle de Envios WhatsApp | Base operacional e auditoria LGPD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4" t="n"/>
      <c r="S1" s="24" t="n"/>
      <c r="T1" s="24" t="n"/>
      <c r="U1" s="24" t="n"/>
      <c r="V1" s="25" t="n"/>
    </row>
    <row r="2" ht="36" customHeight="1">
      <c r="A2" s="2" t="inlineStr">
        <is>
          <t>ID do Envio</t>
        </is>
      </c>
      <c r="B2" s="2" t="inlineStr">
        <is>
          <t>Data do Envio</t>
        </is>
      </c>
      <c r="C2" s="2" t="inlineStr">
        <is>
          <t>Hora do Envio</t>
        </is>
      </c>
      <c r="D2" s="2" t="inlineStr">
        <is>
          <t>Campanha</t>
        </is>
      </c>
      <c r="E2" s="2" t="inlineStr">
        <is>
          <t>Cliente/Contato</t>
        </is>
      </c>
      <c r="F2" s="2" t="inlineStr">
        <is>
          <t>Telefone</t>
        </is>
      </c>
      <c r="G2" s="2" t="inlineStr">
        <is>
          <t>Cidade</t>
        </is>
      </c>
      <c r="H2" s="2" t="inlineStr">
        <is>
          <t>Segmento</t>
        </is>
      </c>
      <c r="I2" s="2" t="inlineStr">
        <is>
          <t>Opt-in LGPD</t>
        </is>
      </c>
      <c r="J2" s="2" t="inlineStr">
        <is>
          <t>Origem do Contato</t>
        </is>
      </c>
      <c r="K2" s="2" t="inlineStr">
        <is>
          <t>Mensagem/Template</t>
        </is>
      </c>
      <c r="L2" s="2" t="inlineStr">
        <is>
          <t>Responsável</t>
        </is>
      </c>
      <c r="M2" s="2" t="inlineStr">
        <is>
          <t>Status do Envio</t>
        </is>
      </c>
      <c r="N2" s="2" t="inlineStr">
        <is>
          <t>Data da Resposta</t>
        </is>
      </c>
      <c r="O2" s="2" t="inlineStr">
        <is>
          <t>Respondeu?</t>
        </is>
      </c>
      <c r="P2" s="2" t="inlineStr">
        <is>
          <t>Converteu?</t>
        </is>
      </c>
      <c r="Q2" s="2" t="inlineStr">
        <is>
          <t>Valor da Conversão (R$)</t>
        </is>
      </c>
      <c r="R2" s="2" t="inlineStr">
        <is>
          <t>Observações</t>
        </is>
      </c>
      <c r="S2" s="2" t="inlineStr">
        <is>
          <t>Indicador de Conversão</t>
        </is>
      </c>
      <c r="T2" s="2" t="inlineStr">
        <is>
          <t>Valor Elegível (R$)</t>
        </is>
      </c>
      <c r="U2" s="2" t="inlineStr">
        <is>
          <t>Taxa de Resposta por Registro</t>
        </is>
      </c>
      <c r="V2" s="2" t="inlineStr">
        <is>
          <t>Descrição do Status</t>
        </is>
      </c>
    </row>
    <row r="3" ht="44" customHeight="1">
      <c r="A3" s="3" t="inlineStr">
        <is>
          <t>ENV-2026-001</t>
        </is>
      </c>
      <c r="B3" s="4" t="n">
        <v>46267</v>
      </c>
      <c r="C3" s="5" t="n">
        <v>0.3854166666666667</v>
      </c>
      <c r="D3" s="6" t="inlineStr">
        <is>
          <t>Promoção Setembro</t>
        </is>
      </c>
      <c r="E3" s="6" t="inlineStr">
        <is>
          <t>João Silva</t>
        </is>
      </c>
      <c r="F3" s="7" t="inlineStr">
        <is>
          <t>+55 11 99876-1201</t>
        </is>
      </c>
      <c r="G3" s="6" t="inlineStr">
        <is>
          <t>São Paulo</t>
        </is>
      </c>
      <c r="H3" s="6" t="inlineStr">
        <is>
          <t>Varejo</t>
        </is>
      </c>
      <c r="I3" s="3" t="inlineStr">
        <is>
          <t>Sim</t>
        </is>
      </c>
      <c r="J3" s="6" t="inlineStr">
        <is>
          <t>Site</t>
        </is>
      </c>
      <c r="K3" s="6" t="inlineStr">
        <is>
          <t>Olá João, temos condições especiais para sua loja.</t>
        </is>
      </c>
      <c r="L3" s="6" t="inlineStr">
        <is>
          <t>Renata Lima</t>
        </is>
      </c>
      <c r="M3" s="3" t="inlineStr">
        <is>
          <t>Lido</t>
        </is>
      </c>
      <c r="N3" s="4" t="n">
        <v>46268</v>
      </c>
      <c r="O3" s="3" t="inlineStr">
        <is>
          <t>Sim</t>
        </is>
      </c>
      <c r="P3" s="3" t="inlineStr">
        <is>
          <t>Sim</t>
        </is>
      </c>
      <c r="Q3" s="8" t="n">
        <v>1850</v>
      </c>
      <c r="R3" s="6" t="inlineStr">
        <is>
          <t>Pedido confirmado após atendimento comercial.</t>
        </is>
      </c>
      <c r="S3" s="9">
        <f>IF($A3="","",IF($P3="Sim",1,0))</f>
        <v/>
      </c>
      <c r="T3" s="10">
        <f>IF($A3="","",IF($I3="Sim",$Q3,0))</f>
        <v/>
      </c>
      <c r="U3" s="11">
        <f>IF($A3="","",IFERROR(IF($O3="Sim",1,0),0))</f>
        <v/>
      </c>
      <c r="V3" s="12">
        <f>IF($A3="","",IFERROR(VLOOKUP($M3,'Apoio'!$A$2:$B$6,2,FALSE),"Status não cadastrado"))</f>
        <v/>
      </c>
    </row>
    <row r="4" ht="44" customHeight="1">
      <c r="A4" s="3" t="inlineStr">
        <is>
          <t>ENV-2026-002</t>
        </is>
      </c>
      <c r="B4" s="4" t="n">
        <v>46268</v>
      </c>
      <c r="C4" s="5" t="n">
        <v>0.4375</v>
      </c>
      <c r="D4" s="6" t="inlineStr">
        <is>
          <t>Pós-venda</t>
        </is>
      </c>
      <c r="E4" s="6" t="inlineStr">
        <is>
          <t>Maria Oliveira</t>
        </is>
      </c>
      <c r="F4" s="7" t="inlineStr">
        <is>
          <t>+55 21 99761-4432</t>
        </is>
      </c>
      <c r="G4" s="6" t="inlineStr">
        <is>
          <t>Rio de Janeiro</t>
        </is>
      </c>
      <c r="H4" s="6" t="inlineStr">
        <is>
          <t>Serviços</t>
        </is>
      </c>
      <c r="I4" s="3" t="inlineStr">
        <is>
          <t>Sim</t>
        </is>
      </c>
      <c r="J4" s="6" t="inlineStr">
        <is>
          <t>Instagram</t>
        </is>
      </c>
      <c r="K4" s="6" t="inlineStr">
        <is>
          <t>Maria, como foi sua experiência com nosso atendimento?</t>
        </is>
      </c>
      <c r="L4" s="6" t="inlineStr">
        <is>
          <t>Bruno Rocha</t>
        </is>
      </c>
      <c r="M4" s="3" t="inlineStr">
        <is>
          <t>Entregue</t>
        </is>
      </c>
      <c r="N4" s="4" t="n"/>
      <c r="O4" s="3" t="inlineStr">
        <is>
          <t>Não</t>
        </is>
      </c>
      <c r="P4" s="3" t="inlineStr">
        <is>
          <t>Não</t>
        </is>
      </c>
      <c r="Q4" s="8" t="n">
        <v>0</v>
      </c>
      <c r="R4" s="6" t="inlineStr">
        <is>
          <t>Aguardando interação do contato.</t>
        </is>
      </c>
      <c r="S4" s="9">
        <f>IF($A4="","",IF($P4="Sim",1,0))</f>
        <v/>
      </c>
      <c r="T4" s="10">
        <f>IF($A4="","",IF($I4="Sim",$Q4,0))</f>
        <v/>
      </c>
      <c r="U4" s="11">
        <f>IF($A4="","",IFERROR(IF($O4="Sim",1,0),0))</f>
        <v/>
      </c>
      <c r="V4" s="12">
        <f>IF($A4="","",IFERROR(VLOOKUP($M4,'Apoio'!$A$2:$B$6,2,FALSE),"Status não cadastrado"))</f>
        <v/>
      </c>
    </row>
    <row r="5" ht="44" customHeight="1">
      <c r="A5" s="3" t="inlineStr">
        <is>
          <t>ENV-2026-003</t>
        </is>
      </c>
      <c r="B5" s="4" t="n">
        <v>46269</v>
      </c>
      <c r="C5" s="5" t="n">
        <v>0.4652777777777778</v>
      </c>
      <c r="D5" s="6" t="inlineStr">
        <is>
          <t>Promoção Setembro</t>
        </is>
      </c>
      <c r="E5" s="6" t="inlineStr">
        <is>
          <t>Pedro Santos</t>
        </is>
      </c>
      <c r="F5" s="7" t="inlineStr">
        <is>
          <t>+55 31 99654-7810</t>
        </is>
      </c>
      <c r="G5" s="6" t="inlineStr">
        <is>
          <t>Belo Horizonte</t>
        </is>
      </c>
      <c r="H5" s="6" t="inlineStr">
        <is>
          <t>Tecnologia</t>
        </is>
      </c>
      <c r="I5" s="3" t="inlineStr">
        <is>
          <t>Sim</t>
        </is>
      </c>
      <c r="J5" s="6" t="inlineStr">
        <is>
          <t>Evento</t>
        </is>
      </c>
      <c r="K5" s="6" t="inlineStr">
        <is>
          <t>Pedro, confira a condição exclusiva válida nesta semana.</t>
        </is>
      </c>
      <c r="L5" s="6" t="inlineStr">
        <is>
          <t>Carla Mendes</t>
        </is>
      </c>
      <c r="M5" s="3" t="inlineStr">
        <is>
          <t>Falha</t>
        </is>
      </c>
      <c r="N5" s="4" t="n"/>
      <c r="O5" s="3" t="inlineStr">
        <is>
          <t>Não</t>
        </is>
      </c>
      <c r="P5" s="3" t="inlineStr">
        <is>
          <t>Não</t>
        </is>
      </c>
      <c r="Q5" s="8" t="n">
        <v>0</v>
      </c>
      <c r="R5" s="6" t="inlineStr">
        <is>
          <t>Telefone sem entrega confirmada; revisar cadastro.</t>
        </is>
      </c>
      <c r="S5" s="9">
        <f>IF($A5="","",IF($P5="Sim",1,0))</f>
        <v/>
      </c>
      <c r="T5" s="10">
        <f>IF($A5="","",IF($I5="Sim",$Q5,0))</f>
        <v/>
      </c>
      <c r="U5" s="11">
        <f>IF($A5="","",IFERROR(IF($O5="Sim",1,0),0))</f>
        <v/>
      </c>
      <c r="V5" s="12">
        <f>IF($A5="","",IFERROR(VLOOKUP($M5,'Apoio'!$A$2:$B$6,2,FALSE),"Status não cadastrado"))</f>
        <v/>
      </c>
    </row>
    <row r="6" ht="44" customHeight="1">
      <c r="A6" s="3" t="inlineStr">
        <is>
          <t>ENV-2026-004</t>
        </is>
      </c>
      <c r="B6" s="4" t="n">
        <v>46271</v>
      </c>
      <c r="C6" s="5" t="n">
        <v>0.5972222222222222</v>
      </c>
      <c r="D6" s="6" t="inlineStr">
        <is>
          <t>Pós-venda</t>
        </is>
      </c>
      <c r="E6" s="6" t="inlineStr">
        <is>
          <t>Ana Souza</t>
        </is>
      </c>
      <c r="F6" s="7" t="inlineStr">
        <is>
          <t>+55 41 99548-2301</t>
        </is>
      </c>
      <c r="G6" s="6" t="inlineStr">
        <is>
          <t>Curitiba</t>
        </is>
      </c>
      <c r="H6" s="6" t="inlineStr">
        <is>
          <t>Educação</t>
        </is>
      </c>
      <c r="I6" s="3" t="inlineStr">
        <is>
          <t>Sim</t>
        </is>
      </c>
      <c r="J6" s="6" t="inlineStr">
        <is>
          <t>CRM</t>
        </is>
      </c>
      <c r="K6" s="6" t="inlineStr">
        <is>
          <t>Ana, queremos ouvir sua avaliação sobre a solução.</t>
        </is>
      </c>
      <c r="L6" s="6" t="inlineStr">
        <is>
          <t>Diego Alves</t>
        </is>
      </c>
      <c r="M6" s="3" t="inlineStr">
        <is>
          <t>Lido</t>
        </is>
      </c>
      <c r="N6" s="4" t="n">
        <v>46272</v>
      </c>
      <c r="O6" s="3" t="inlineStr">
        <is>
          <t>Sim</t>
        </is>
      </c>
      <c r="P6" s="3" t="inlineStr">
        <is>
          <t>Não</t>
        </is>
      </c>
      <c r="Q6" s="8" t="n">
        <v>0</v>
      </c>
      <c r="R6" s="6" t="inlineStr">
        <is>
          <t>Solicitou retorno no próximo ciclo.</t>
        </is>
      </c>
      <c r="S6" s="9">
        <f>IF($A6="","",IF($P6="Sim",1,0))</f>
        <v/>
      </c>
      <c r="T6" s="10">
        <f>IF($A6="","",IF($I6="Sim",$Q6,0))</f>
        <v/>
      </c>
      <c r="U6" s="11">
        <f>IF($A6="","",IFERROR(IF($O6="Sim",1,0),0))</f>
        <v/>
      </c>
      <c r="V6" s="12">
        <f>IF($A6="","",IFERROR(VLOOKUP($M6,'Apoio'!$A$2:$B$6,2,FALSE),"Status não cadastrado"))</f>
        <v/>
      </c>
    </row>
    <row r="7" ht="44" customHeight="1">
      <c r="A7" s="3" t="inlineStr">
        <is>
          <t>ENV-2026-005</t>
        </is>
      </c>
      <c r="B7" s="4" t="n">
        <v>46273</v>
      </c>
      <c r="C7" s="5" t="n">
        <v>0.3680555555555556</v>
      </c>
      <c r="D7" s="6" t="inlineStr">
        <is>
          <t>Black Friday antecipada</t>
        </is>
      </c>
      <c r="E7" s="6" t="inlineStr">
        <is>
          <t>Carlos Pereira</t>
        </is>
      </c>
      <c r="F7" s="7" t="inlineStr">
        <is>
          <t>+55 51 99432-1190</t>
        </is>
      </c>
      <c r="G7" s="6" t="inlineStr">
        <is>
          <t>Porto Alegre</t>
        </is>
      </c>
      <c r="H7" s="6" t="inlineStr">
        <is>
          <t>Saúde</t>
        </is>
      </c>
      <c r="I7" s="3" t="inlineStr">
        <is>
          <t>Não</t>
        </is>
      </c>
      <c r="J7" s="6" t="inlineStr">
        <is>
          <t>Indicação</t>
        </is>
      </c>
      <c r="K7" s="6" t="inlineStr">
        <is>
          <t>Carlos, temos uma oferta antecipada para sua empresa.</t>
        </is>
      </c>
      <c r="L7" s="6" t="inlineStr">
        <is>
          <t>Renata Lima</t>
        </is>
      </c>
      <c r="M7" s="3" t="inlineStr">
        <is>
          <t>Bloqueado</t>
        </is>
      </c>
      <c r="N7" s="4" t="n"/>
      <c r="O7" s="3" t="inlineStr">
        <is>
          <t>Não</t>
        </is>
      </c>
      <c r="P7" s="3" t="inlineStr">
        <is>
          <t>Não</t>
        </is>
      </c>
      <c r="Q7" s="8" t="n">
        <v>0</v>
      </c>
      <c r="R7" s="6" t="inlineStr">
        <is>
          <t>Contato sem consentimento; não realizar novo envio.</t>
        </is>
      </c>
      <c r="S7" s="9">
        <f>IF($A7="","",IF($P7="Sim",1,0))</f>
        <v/>
      </c>
      <c r="T7" s="10">
        <f>IF($A7="","",IF($I7="Sim",$Q7,0))</f>
        <v/>
      </c>
      <c r="U7" s="11">
        <f>IF($A7="","",IFERROR(IF($O7="Sim",1,0),0))</f>
        <v/>
      </c>
      <c r="V7" s="12">
        <f>IF($A7="","",IFERROR(VLOOKUP($M7,'Apoio'!$A$2:$B$6,2,FALSE),"Status não cadastrado"))</f>
        <v/>
      </c>
    </row>
    <row r="8" ht="44" customHeight="1">
      <c r="A8" s="3" t="inlineStr">
        <is>
          <t>ENV-2026-006</t>
        </is>
      </c>
      <c r="B8" s="4" t="n">
        <v>46275</v>
      </c>
      <c r="C8" s="5" t="n">
        <v>0.6527777777777778</v>
      </c>
      <c r="D8" s="6" t="inlineStr">
        <is>
          <t>Pós-venda</t>
        </is>
      </c>
      <c r="E8" s="6" t="inlineStr">
        <is>
          <t>Juliana Costa</t>
        </is>
      </c>
      <c r="F8" s="7" t="inlineStr">
        <is>
          <t>+55 71 99387-4450</t>
        </is>
      </c>
      <c r="G8" s="6" t="inlineStr">
        <is>
          <t>Salvador</t>
        </is>
      </c>
      <c r="H8" s="6" t="inlineStr">
        <is>
          <t>Serviços</t>
        </is>
      </c>
      <c r="I8" s="3" t="inlineStr">
        <is>
          <t>Sim</t>
        </is>
      </c>
      <c r="J8" s="6" t="inlineStr">
        <is>
          <t>Site</t>
        </is>
      </c>
      <c r="K8" s="6" t="inlineStr">
        <is>
          <t>Juliana, temos uma condição para complementar seu pacote.</t>
        </is>
      </c>
      <c r="L8" s="6" t="inlineStr">
        <is>
          <t>Bruno Rocha</t>
        </is>
      </c>
      <c r="M8" s="3" t="inlineStr">
        <is>
          <t>Entregue</t>
        </is>
      </c>
      <c r="N8" s="4" t="n">
        <v>46276</v>
      </c>
      <c r="O8" s="3" t="inlineStr">
        <is>
          <t>Sim</t>
        </is>
      </c>
      <c r="P8" s="3" t="inlineStr">
        <is>
          <t>Sim</t>
        </is>
      </c>
      <c r="Q8" s="8" t="n">
        <v>700</v>
      </c>
      <c r="R8" s="6" t="inlineStr">
        <is>
          <t>Conversão registrada via equipe de vendas.</t>
        </is>
      </c>
      <c r="S8" s="9">
        <f>IF($A8="","",IF($P8="Sim",1,0))</f>
        <v/>
      </c>
      <c r="T8" s="10">
        <f>IF($A8="","",IF($I8="Sim",$Q8,0))</f>
        <v/>
      </c>
      <c r="U8" s="11">
        <f>IF($A8="","",IFERROR(IF($O8="Sim",1,0),0))</f>
        <v/>
      </c>
      <c r="V8" s="12">
        <f>IF($A8="","",IFERROR(VLOOKUP($M8,'Apoio'!$A$2:$B$6,2,FALSE),"Status não cadastrado"))</f>
        <v/>
      </c>
    </row>
    <row r="9" ht="44" customHeight="1">
      <c r="A9" s="3" t="inlineStr">
        <is>
          <t>ENV-2026-007</t>
        </is>
      </c>
      <c r="B9" s="4" t="n">
        <v>46277</v>
      </c>
      <c r="C9" s="5" t="n">
        <v>0.3784722222222222</v>
      </c>
      <c r="D9" s="6" t="inlineStr">
        <is>
          <t>Promoção Setembro</t>
        </is>
      </c>
      <c r="E9" s="6" t="inlineStr">
        <is>
          <t>Rafael Almeida</t>
        </is>
      </c>
      <c r="F9" s="7" t="inlineStr">
        <is>
          <t>+55 81 99221-9087</t>
        </is>
      </c>
      <c r="G9" s="6" t="inlineStr">
        <is>
          <t>Recife</t>
        </is>
      </c>
      <c r="H9" s="6" t="inlineStr">
        <is>
          <t>Varejo</t>
        </is>
      </c>
      <c r="I9" s="3" t="inlineStr">
        <is>
          <t>Sim</t>
        </is>
      </c>
      <c r="J9" s="6" t="inlineStr">
        <is>
          <t>Instagram</t>
        </is>
      </c>
      <c r="K9" s="6" t="inlineStr">
        <is>
          <t>Rafael, aproveite a oferta especial disponível para hoje.</t>
        </is>
      </c>
      <c r="L9" s="6" t="inlineStr">
        <is>
          <t>Carla Mendes</t>
        </is>
      </c>
      <c r="M9" s="3" t="inlineStr">
        <is>
          <t>Lido</t>
        </is>
      </c>
      <c r="N9" s="4" t="n">
        <v>46278</v>
      </c>
      <c r="O9" s="3" t="inlineStr">
        <is>
          <t>Sim</t>
        </is>
      </c>
      <c r="P9" s="3" t="inlineStr">
        <is>
          <t>Sim</t>
        </is>
      </c>
      <c r="Q9" s="8" t="n">
        <v>950</v>
      </c>
      <c r="R9" s="6" t="inlineStr">
        <is>
          <t>Pagamento aprovado e registrado no CRM.</t>
        </is>
      </c>
      <c r="S9" s="9">
        <f>IF($A9="","",IF($P9="Sim",1,0))</f>
        <v/>
      </c>
      <c r="T9" s="10">
        <f>IF($A9="","",IF($I9="Sim",$Q9,0))</f>
        <v/>
      </c>
      <c r="U9" s="11">
        <f>IF($A9="","",IFERROR(IF($O9="Sim",1,0),0))</f>
        <v/>
      </c>
      <c r="V9" s="12">
        <f>IF($A9="","",IFERROR(VLOOKUP($M9,'Apoio'!$A$2:$B$6,2,FALSE),"Status não cadastrado"))</f>
        <v/>
      </c>
    </row>
    <row r="10" ht="44" customHeight="1">
      <c r="A10" s="3" t="inlineStr">
        <is>
          <t>ENV-2026-008</t>
        </is>
      </c>
      <c r="B10" s="4" t="n">
        <v>46279</v>
      </c>
      <c r="C10" s="5" t="n">
        <v>0.6840277777777778</v>
      </c>
      <c r="D10" s="6" t="inlineStr">
        <is>
          <t>Black Friday antecipada</t>
        </is>
      </c>
      <c r="E10" s="6" t="inlineStr">
        <is>
          <t>Camila Ferreira</t>
        </is>
      </c>
      <c r="F10" s="7" t="inlineStr">
        <is>
          <t>+55 85 99178-3356</t>
        </is>
      </c>
      <c r="G10" s="6" t="inlineStr">
        <is>
          <t>Fortaleza</t>
        </is>
      </c>
      <c r="H10" s="6" t="inlineStr">
        <is>
          <t>Tecnologia</t>
        </is>
      </c>
      <c r="I10" s="3" t="inlineStr">
        <is>
          <t>Sim</t>
        </is>
      </c>
      <c r="J10" s="6" t="inlineStr">
        <is>
          <t>Evento</t>
        </is>
      </c>
      <c r="K10" s="6" t="inlineStr">
        <is>
          <t>Camila, sua condição antecipada já está disponível.</t>
        </is>
      </c>
      <c r="L10" s="6" t="inlineStr">
        <is>
          <t>Diego Alves</t>
        </is>
      </c>
      <c r="M10" s="3" t="inlineStr">
        <is>
          <t>Enviado</t>
        </is>
      </c>
      <c r="N10" s="4" t="n"/>
      <c r="O10" s="3" t="inlineStr">
        <is>
          <t>Não</t>
        </is>
      </c>
      <c r="P10" s="3" t="inlineStr">
        <is>
          <t>Não</t>
        </is>
      </c>
      <c r="Q10" s="8" t="n">
        <v>0</v>
      </c>
      <c r="R10" s="6" t="inlineStr">
        <is>
          <t>Aguardando atualização de entrega da plataforma.</t>
        </is>
      </c>
      <c r="S10" s="9">
        <f>IF($A10="","",IF($P10="Sim",1,0))</f>
        <v/>
      </c>
      <c r="T10" s="10">
        <f>IF($A10="","",IF($I10="Sim",$Q10,0))</f>
        <v/>
      </c>
      <c r="U10" s="11">
        <f>IF($A10="","",IFERROR(IF($O10="Sim",1,0),0))</f>
        <v/>
      </c>
      <c r="V10" s="12">
        <f>IF($A10="","",IFERROR(VLOOKUP($M10,'Apoio'!$A$2:$B$6,2,FALSE),"Status não cadastrado"))</f>
        <v/>
      </c>
    </row>
    <row r="11" ht="44" customHeight="1">
      <c r="A11" s="3" t="inlineStr">
        <is>
          <t>ENV-2026-009</t>
        </is>
      </c>
      <c r="B11" s="4" t="n">
        <v>46281</v>
      </c>
      <c r="C11" s="5" t="n">
        <v>0.5659722222222222</v>
      </c>
      <c r="D11" s="6" t="inlineStr">
        <is>
          <t>Pós-venda</t>
        </is>
      </c>
      <c r="E11" s="6" t="inlineStr">
        <is>
          <t>Lucas Rodrigues</t>
        </is>
      </c>
      <c r="F11" s="7" t="inlineStr">
        <is>
          <t>+55 61 99014-6672</t>
        </is>
      </c>
      <c r="G11" s="6" t="inlineStr">
        <is>
          <t>Brasília</t>
        </is>
      </c>
      <c r="H11" s="6" t="inlineStr">
        <is>
          <t>Educação</t>
        </is>
      </c>
      <c r="I11" s="3" t="inlineStr">
        <is>
          <t>Sim</t>
        </is>
      </c>
      <c r="J11" s="6" t="inlineStr">
        <is>
          <t>CRM</t>
        </is>
      </c>
      <c r="K11" s="6" t="inlineStr">
        <is>
          <t>Lucas, conte conosco para apoiar os próximos passos.</t>
        </is>
      </c>
      <c r="L11" s="6" t="inlineStr">
        <is>
          <t>Renata Lima</t>
        </is>
      </c>
      <c r="M11" s="3" t="inlineStr">
        <is>
          <t>Entregue</t>
        </is>
      </c>
      <c r="N11" s="4" t="n">
        <v>46282</v>
      </c>
      <c r="O11" s="3" t="inlineStr">
        <is>
          <t>Sim</t>
        </is>
      </c>
      <c r="P11" s="3" t="inlineStr">
        <is>
          <t>Não</t>
        </is>
      </c>
      <c r="Q11" s="8" t="n">
        <v>0</v>
      </c>
      <c r="R11" s="6" t="inlineStr">
        <is>
          <t>Contato respondeu, mas não avançou para proposta.</t>
        </is>
      </c>
      <c r="S11" s="9">
        <f>IF($A11="","",IF($P11="Sim",1,0))</f>
        <v/>
      </c>
      <c r="T11" s="10">
        <f>IF($A11="","",IF($I11="Sim",$Q11,0))</f>
        <v/>
      </c>
      <c r="U11" s="11">
        <f>IF($A11="","",IFERROR(IF($O11="Sim",1,0),0))</f>
        <v/>
      </c>
      <c r="V11" s="12">
        <f>IF($A11="","",IFERROR(VLOOKUP($M11,'Apoio'!$A$2:$B$6,2,FALSE),"Status não cadastrado"))</f>
        <v/>
      </c>
    </row>
    <row r="12" ht="44" customHeight="1">
      <c r="A12" s="3" t="inlineStr">
        <is>
          <t>ENV-2026-010</t>
        </is>
      </c>
      <c r="B12" s="4" t="n">
        <v>46283</v>
      </c>
      <c r="C12" s="5" t="n">
        <v>0.7152777777777778</v>
      </c>
      <c r="D12" s="6" t="inlineStr">
        <is>
          <t>Black Friday antecipada</t>
        </is>
      </c>
      <c r="E12" s="6" t="inlineStr">
        <is>
          <t>Fernanda Lima</t>
        </is>
      </c>
      <c r="F12" s="7" t="inlineStr">
        <is>
          <t>+55 19 98904-2218</t>
        </is>
      </c>
      <c r="G12" s="6" t="inlineStr">
        <is>
          <t>Campinas</t>
        </is>
      </c>
      <c r="H12" s="6" t="inlineStr">
        <is>
          <t>Saúde</t>
        </is>
      </c>
      <c r="I12" s="3" t="inlineStr">
        <is>
          <t>Sim</t>
        </is>
      </c>
      <c r="J12" s="6" t="inlineStr">
        <is>
          <t>Indicação</t>
        </is>
      </c>
      <c r="K12" s="6" t="inlineStr">
        <is>
          <t>Fernanda, sua oferta antecipada foi liberada.</t>
        </is>
      </c>
      <c r="L12" s="6" t="inlineStr">
        <is>
          <t>Bruno Rocha</t>
        </is>
      </c>
      <c r="M12" s="3" t="inlineStr">
        <is>
          <t>Lido</t>
        </is>
      </c>
      <c r="N12" s="4" t="n">
        <v>46283</v>
      </c>
      <c r="O12" s="3" t="inlineStr">
        <is>
          <t>Sim</t>
        </is>
      </c>
      <c r="P12" s="3" t="inlineStr">
        <is>
          <t>Sim</t>
        </is>
      </c>
      <c r="Q12" s="8" t="n">
        <v>1200</v>
      </c>
      <c r="R12" s="6" t="inlineStr">
        <is>
          <t>Conversão confirmada pelo responsável comercial.</t>
        </is>
      </c>
      <c r="S12" s="9">
        <f>IF($A12="","",IF($P12="Sim",1,0))</f>
        <v/>
      </c>
      <c r="T12" s="10">
        <f>IF($A12="","",IF($I12="Sim",$Q12,0))</f>
        <v/>
      </c>
      <c r="U12" s="11">
        <f>IF($A12="","",IFERROR(IF($O12="Sim",1,0),0))</f>
        <v/>
      </c>
      <c r="V12" s="12">
        <f>IF($A12="","",IFERROR(VLOOKUP($M12,'Apoio'!$A$2:$B$6,2,FALSE),"Status não cadastrado"))</f>
        <v/>
      </c>
    </row>
    <row r="13" ht="34" customHeight="1">
      <c r="A13" s="3" t="n"/>
      <c r="B13" s="4" t="n"/>
      <c r="C13" s="5" t="n"/>
      <c r="D13" s="6" t="n"/>
      <c r="E13" s="6" t="n"/>
      <c r="F13" s="7" t="n"/>
      <c r="G13" s="6" t="n"/>
      <c r="H13" s="6" t="n"/>
      <c r="I13" s="3" t="n"/>
      <c r="J13" s="6" t="n"/>
      <c r="K13" s="6" t="n"/>
      <c r="L13" s="6" t="n"/>
      <c r="M13" s="3" t="n"/>
      <c r="N13" s="4" t="n"/>
      <c r="O13" s="3" t="n"/>
      <c r="P13" s="3" t="n"/>
      <c r="Q13" s="8" t="n"/>
      <c r="R13" s="6" t="n"/>
      <c r="S13" s="9">
        <f>IF($A13="","",IF($P13="Sim",1,0))</f>
        <v/>
      </c>
      <c r="T13" s="10">
        <f>IF($A13="","",IF($I13="Sim",$Q13,0))</f>
        <v/>
      </c>
      <c r="U13" s="11">
        <f>IF($A13="","",IFERROR(IF($O13="Sim",1,0),0))</f>
        <v/>
      </c>
      <c r="V13" s="12">
        <f>IF($A13="","",IFERROR(VLOOKUP($M13,'Apoio'!$A$2:$B$6,2,FALSE),"Status não cadastrado"))</f>
        <v/>
      </c>
    </row>
    <row r="14" ht="34" customHeight="1">
      <c r="A14" s="3" t="n"/>
      <c r="B14" s="4" t="n"/>
      <c r="C14" s="5" t="n"/>
      <c r="D14" s="6" t="n"/>
      <c r="E14" s="6" t="n"/>
      <c r="F14" s="7" t="n"/>
      <c r="G14" s="6" t="n"/>
      <c r="H14" s="6" t="n"/>
      <c r="I14" s="3" t="n"/>
      <c r="J14" s="6" t="n"/>
      <c r="K14" s="6" t="n"/>
      <c r="L14" s="6" t="n"/>
      <c r="M14" s="3" t="n"/>
      <c r="N14" s="4" t="n"/>
      <c r="O14" s="3" t="n"/>
      <c r="P14" s="3" t="n"/>
      <c r="Q14" s="8" t="n"/>
      <c r="R14" s="6" t="n"/>
      <c r="S14" s="9">
        <f>IF($A14="","",IF($P14="Sim",1,0))</f>
        <v/>
      </c>
      <c r="T14" s="10">
        <f>IF($A14="","",IF($I14="Sim",$Q14,0))</f>
        <v/>
      </c>
      <c r="U14" s="11">
        <f>IF($A14="","",IFERROR(IF($O14="Sim",1,0),0))</f>
        <v/>
      </c>
      <c r="V14" s="12">
        <f>IF($A14="","",IFERROR(VLOOKUP($M14,'Apoio'!$A$2:$B$6,2,FALSE),"Status não cadastrado"))</f>
        <v/>
      </c>
    </row>
    <row r="15" ht="34" customHeight="1">
      <c r="A15" s="3" t="n"/>
      <c r="B15" s="4" t="n"/>
      <c r="C15" s="5" t="n"/>
      <c r="D15" s="6" t="n"/>
      <c r="E15" s="6" t="n"/>
      <c r="F15" s="7" t="n"/>
      <c r="G15" s="6" t="n"/>
      <c r="H15" s="6" t="n"/>
      <c r="I15" s="3" t="n"/>
      <c r="J15" s="6" t="n"/>
      <c r="K15" s="6" t="n"/>
      <c r="L15" s="6" t="n"/>
      <c r="M15" s="3" t="n"/>
      <c r="N15" s="4" t="n"/>
      <c r="O15" s="3" t="n"/>
      <c r="P15" s="3" t="n"/>
      <c r="Q15" s="8" t="n"/>
      <c r="R15" s="6" t="n"/>
      <c r="S15" s="9">
        <f>IF($A15="","",IF($P15="Sim",1,0))</f>
        <v/>
      </c>
      <c r="T15" s="10">
        <f>IF($A15="","",IF($I15="Sim",$Q15,0))</f>
        <v/>
      </c>
      <c r="U15" s="11">
        <f>IF($A15="","",IFERROR(IF($O15="Sim",1,0),0))</f>
        <v/>
      </c>
      <c r="V15" s="12">
        <f>IF($A15="","",IFERROR(VLOOKUP($M15,'Apoio'!$A$2:$B$6,2,FALSE),"Status não cadastrado"))</f>
        <v/>
      </c>
    </row>
    <row r="16" ht="34" customHeight="1">
      <c r="A16" s="3" t="n"/>
      <c r="B16" s="4" t="n"/>
      <c r="C16" s="5" t="n"/>
      <c r="D16" s="6" t="n"/>
      <c r="E16" s="6" t="n"/>
      <c r="F16" s="7" t="n"/>
      <c r="G16" s="6" t="n"/>
      <c r="H16" s="6" t="n"/>
      <c r="I16" s="3" t="n"/>
      <c r="J16" s="6" t="n"/>
      <c r="K16" s="6" t="n"/>
      <c r="L16" s="6" t="n"/>
      <c r="M16" s="3" t="n"/>
      <c r="N16" s="4" t="n"/>
      <c r="O16" s="3" t="n"/>
      <c r="P16" s="3" t="n"/>
      <c r="Q16" s="8" t="n"/>
      <c r="R16" s="6" t="n"/>
      <c r="S16" s="9">
        <f>IF($A16="","",IF($P16="Sim",1,0))</f>
        <v/>
      </c>
      <c r="T16" s="10">
        <f>IF($A16="","",IF($I16="Sim",$Q16,0))</f>
        <v/>
      </c>
      <c r="U16" s="11">
        <f>IF($A16="","",IFERROR(IF($O16="Sim",1,0),0))</f>
        <v/>
      </c>
      <c r="V16" s="12">
        <f>IF($A16="","",IFERROR(VLOOKUP($M16,'Apoio'!$A$2:$B$6,2,FALSE),"Status não cadastrado"))</f>
        <v/>
      </c>
    </row>
    <row r="17" ht="34" customHeight="1">
      <c r="A17" s="3" t="n"/>
      <c r="B17" s="4" t="n"/>
      <c r="C17" s="5" t="n"/>
      <c r="D17" s="6" t="n"/>
      <c r="E17" s="6" t="n"/>
      <c r="F17" s="7" t="n"/>
      <c r="G17" s="6" t="n"/>
      <c r="H17" s="6" t="n"/>
      <c r="I17" s="3" t="n"/>
      <c r="J17" s="6" t="n"/>
      <c r="K17" s="6" t="n"/>
      <c r="L17" s="6" t="n"/>
      <c r="M17" s="3" t="n"/>
      <c r="N17" s="4" t="n"/>
      <c r="O17" s="3" t="n"/>
      <c r="P17" s="3" t="n"/>
      <c r="Q17" s="8" t="n"/>
      <c r="R17" s="6" t="n"/>
      <c r="S17" s="9">
        <f>IF($A17="","",IF($P17="Sim",1,0))</f>
        <v/>
      </c>
      <c r="T17" s="10">
        <f>IF($A17="","",IF($I17="Sim",$Q17,0))</f>
        <v/>
      </c>
      <c r="U17" s="11">
        <f>IF($A17="","",IFERROR(IF($O17="Sim",1,0),0))</f>
        <v/>
      </c>
      <c r="V17" s="12">
        <f>IF($A17="","",IFERROR(VLOOKUP($M17,'Apoio'!$A$2:$B$6,2,FALSE),"Status não cadastrado"))</f>
        <v/>
      </c>
    </row>
    <row r="18" ht="34" customHeight="1">
      <c r="A18" s="3" t="n"/>
      <c r="B18" s="4" t="n"/>
      <c r="C18" s="5" t="n"/>
      <c r="D18" s="6" t="n"/>
      <c r="E18" s="6" t="n"/>
      <c r="F18" s="7" t="n"/>
      <c r="G18" s="6" t="n"/>
      <c r="H18" s="6" t="n"/>
      <c r="I18" s="3" t="n"/>
      <c r="J18" s="6" t="n"/>
      <c r="K18" s="6" t="n"/>
      <c r="L18" s="6" t="n"/>
      <c r="M18" s="3" t="n"/>
      <c r="N18" s="4" t="n"/>
      <c r="O18" s="3" t="n"/>
      <c r="P18" s="3" t="n"/>
      <c r="Q18" s="8" t="n"/>
      <c r="R18" s="6" t="n"/>
      <c r="S18" s="9">
        <f>IF($A18="","",IF($P18="Sim",1,0))</f>
        <v/>
      </c>
      <c r="T18" s="10">
        <f>IF($A18="","",IF($I18="Sim",$Q18,0))</f>
        <v/>
      </c>
      <c r="U18" s="11">
        <f>IF($A18="","",IFERROR(IF($O18="Sim",1,0),0))</f>
        <v/>
      </c>
      <c r="V18" s="12">
        <f>IF($A18="","",IFERROR(VLOOKUP($M18,'Apoio'!$A$2:$B$6,2,FALSE),"Status não cadastrado"))</f>
        <v/>
      </c>
    </row>
    <row r="19" ht="34" customHeight="1">
      <c r="A19" s="3" t="n"/>
      <c r="B19" s="4" t="n"/>
      <c r="C19" s="5" t="n"/>
      <c r="D19" s="6" t="n"/>
      <c r="E19" s="6" t="n"/>
      <c r="F19" s="7" t="n"/>
      <c r="G19" s="6" t="n"/>
      <c r="H19" s="6" t="n"/>
      <c r="I19" s="3" t="n"/>
      <c r="J19" s="6" t="n"/>
      <c r="K19" s="6" t="n"/>
      <c r="L19" s="6" t="n"/>
      <c r="M19" s="3" t="n"/>
      <c r="N19" s="4" t="n"/>
      <c r="O19" s="3" t="n"/>
      <c r="P19" s="3" t="n"/>
      <c r="Q19" s="8" t="n"/>
      <c r="R19" s="6" t="n"/>
      <c r="S19" s="9">
        <f>IF($A19="","",IF($P19="Sim",1,0))</f>
        <v/>
      </c>
      <c r="T19" s="10">
        <f>IF($A19="","",IF($I19="Sim",$Q19,0))</f>
        <v/>
      </c>
      <c r="U19" s="11">
        <f>IF($A19="","",IFERROR(IF($O19="Sim",1,0),0))</f>
        <v/>
      </c>
      <c r="V19" s="12">
        <f>IF($A19="","",IFERROR(VLOOKUP($M19,'Apoio'!$A$2:$B$6,2,FALSE),"Status não cadastrado"))</f>
        <v/>
      </c>
    </row>
    <row r="20" ht="34" customHeight="1">
      <c r="A20" s="3" t="n"/>
      <c r="B20" s="4" t="n"/>
      <c r="C20" s="5" t="n"/>
      <c r="D20" s="6" t="n"/>
      <c r="E20" s="6" t="n"/>
      <c r="F20" s="7" t="n"/>
      <c r="G20" s="6" t="n"/>
      <c r="H20" s="6" t="n"/>
      <c r="I20" s="3" t="n"/>
      <c r="J20" s="6" t="n"/>
      <c r="K20" s="6" t="n"/>
      <c r="L20" s="6" t="n"/>
      <c r="M20" s="3" t="n"/>
      <c r="N20" s="4" t="n"/>
      <c r="O20" s="3" t="n"/>
      <c r="P20" s="3" t="n"/>
      <c r="Q20" s="8" t="n"/>
      <c r="R20" s="6" t="n"/>
      <c r="S20" s="9">
        <f>IF($A20="","",IF($P20="Sim",1,0))</f>
        <v/>
      </c>
      <c r="T20" s="10">
        <f>IF($A20="","",IF($I20="Sim",$Q20,0))</f>
        <v/>
      </c>
      <c r="U20" s="11">
        <f>IF($A20="","",IFERROR(IF($O20="Sim",1,0),0))</f>
        <v/>
      </c>
      <c r="V20" s="12">
        <f>IF($A20="","",IFERROR(VLOOKUP($M20,'Apoio'!$A$2:$B$6,2,FALSE),"Status não cadastrado"))</f>
        <v/>
      </c>
    </row>
    <row r="21" ht="34" customHeight="1">
      <c r="A21" s="3" t="n"/>
      <c r="B21" s="4" t="n"/>
      <c r="C21" s="5" t="n"/>
      <c r="D21" s="6" t="n"/>
      <c r="E21" s="6" t="n"/>
      <c r="F21" s="7" t="n"/>
      <c r="G21" s="6" t="n"/>
      <c r="H21" s="6" t="n"/>
      <c r="I21" s="3" t="n"/>
      <c r="J21" s="6" t="n"/>
      <c r="K21" s="6" t="n"/>
      <c r="L21" s="6" t="n"/>
      <c r="M21" s="3" t="n"/>
      <c r="N21" s="4" t="n"/>
      <c r="O21" s="3" t="n"/>
      <c r="P21" s="3" t="n"/>
      <c r="Q21" s="8" t="n"/>
      <c r="R21" s="6" t="n"/>
      <c r="S21" s="9">
        <f>IF($A21="","",IF($P21="Sim",1,0))</f>
        <v/>
      </c>
      <c r="T21" s="10">
        <f>IF($A21="","",IF($I21="Sim",$Q21,0))</f>
        <v/>
      </c>
      <c r="U21" s="11">
        <f>IF($A21="","",IFERROR(IF($O21="Sim",1,0),0))</f>
        <v/>
      </c>
      <c r="V21" s="12">
        <f>IF($A21="","",IFERROR(VLOOKUP($M21,'Apoio'!$A$2:$B$6,2,FALSE),"Status não cadastrado"))</f>
        <v/>
      </c>
    </row>
    <row r="22" ht="34" customHeight="1">
      <c r="A22" s="3" t="n"/>
      <c r="B22" s="4" t="n"/>
      <c r="C22" s="5" t="n"/>
      <c r="D22" s="6" t="n"/>
      <c r="E22" s="6" t="n"/>
      <c r="F22" s="7" t="n"/>
      <c r="G22" s="6" t="n"/>
      <c r="H22" s="6" t="n"/>
      <c r="I22" s="3" t="n"/>
      <c r="J22" s="6" t="n"/>
      <c r="K22" s="6" t="n"/>
      <c r="L22" s="6" t="n"/>
      <c r="M22" s="3" t="n"/>
      <c r="N22" s="4" t="n"/>
      <c r="O22" s="3" t="n"/>
      <c r="P22" s="3" t="n"/>
      <c r="Q22" s="8" t="n"/>
      <c r="R22" s="6" t="n"/>
      <c r="S22" s="9">
        <f>IF($A22="","",IF($P22="Sim",1,0))</f>
        <v/>
      </c>
      <c r="T22" s="10">
        <f>IF($A22="","",IF($I22="Sim",$Q22,0))</f>
        <v/>
      </c>
      <c r="U22" s="11">
        <f>IF($A22="","",IFERROR(IF($O22="Sim",1,0),0))</f>
        <v/>
      </c>
      <c r="V22" s="12">
        <f>IF($A22="","",IFERROR(VLOOKUP($M22,'Apoio'!$A$2:$B$6,2,FALSE),"Status não cadastrado"))</f>
        <v/>
      </c>
    </row>
    <row r="23" ht="34" customHeight="1">
      <c r="A23" s="3" t="n"/>
      <c r="B23" s="4" t="n"/>
      <c r="C23" s="5" t="n"/>
      <c r="D23" s="6" t="n"/>
      <c r="E23" s="6" t="n"/>
      <c r="F23" s="7" t="n"/>
      <c r="G23" s="6" t="n"/>
      <c r="H23" s="6" t="n"/>
      <c r="I23" s="3" t="n"/>
      <c r="J23" s="6" t="n"/>
      <c r="K23" s="6" t="n"/>
      <c r="L23" s="6" t="n"/>
      <c r="M23" s="3" t="n"/>
      <c r="N23" s="4" t="n"/>
      <c r="O23" s="3" t="n"/>
      <c r="P23" s="3" t="n"/>
      <c r="Q23" s="8" t="n"/>
      <c r="R23" s="6" t="n"/>
      <c r="S23" s="9">
        <f>IF($A23="","",IF($P23="Sim",1,0))</f>
        <v/>
      </c>
      <c r="T23" s="10">
        <f>IF($A23="","",IF($I23="Sim",$Q23,0))</f>
        <v/>
      </c>
      <c r="U23" s="11">
        <f>IF($A23="","",IFERROR(IF($O23="Sim",1,0),0))</f>
        <v/>
      </c>
      <c r="V23" s="12">
        <f>IF($A23="","",IFERROR(VLOOKUP($M23,'Apoio'!$A$2:$B$6,2,FALSE),"Status não cadastrado"))</f>
        <v/>
      </c>
    </row>
    <row r="24" ht="34" customHeight="1">
      <c r="A24" s="3" t="n"/>
      <c r="B24" s="4" t="n"/>
      <c r="C24" s="5" t="n"/>
      <c r="D24" s="6" t="n"/>
      <c r="E24" s="6" t="n"/>
      <c r="F24" s="7" t="n"/>
      <c r="G24" s="6" t="n"/>
      <c r="H24" s="6" t="n"/>
      <c r="I24" s="3" t="n"/>
      <c r="J24" s="6" t="n"/>
      <c r="K24" s="6" t="n"/>
      <c r="L24" s="6" t="n"/>
      <c r="M24" s="3" t="n"/>
      <c r="N24" s="4" t="n"/>
      <c r="O24" s="3" t="n"/>
      <c r="P24" s="3" t="n"/>
      <c r="Q24" s="8" t="n"/>
      <c r="R24" s="6" t="n"/>
      <c r="S24" s="9">
        <f>IF($A24="","",IF($P24="Sim",1,0))</f>
        <v/>
      </c>
      <c r="T24" s="10">
        <f>IF($A24="","",IF($I24="Sim",$Q24,0))</f>
        <v/>
      </c>
      <c r="U24" s="11">
        <f>IF($A24="","",IFERROR(IF($O24="Sim",1,0),0))</f>
        <v/>
      </c>
      <c r="V24" s="12">
        <f>IF($A24="","",IFERROR(VLOOKUP($M24,'Apoio'!$A$2:$B$6,2,FALSE),"Status não cadastrado"))</f>
        <v/>
      </c>
    </row>
    <row r="25" ht="34" customHeight="1">
      <c r="A25" s="3" t="n"/>
      <c r="B25" s="4" t="n"/>
      <c r="C25" s="5" t="n"/>
      <c r="D25" s="6" t="n"/>
      <c r="E25" s="6" t="n"/>
      <c r="F25" s="7" t="n"/>
      <c r="G25" s="6" t="n"/>
      <c r="H25" s="6" t="n"/>
      <c r="I25" s="3" t="n"/>
      <c r="J25" s="6" t="n"/>
      <c r="K25" s="6" t="n"/>
      <c r="L25" s="6" t="n"/>
      <c r="M25" s="3" t="n"/>
      <c r="N25" s="4" t="n"/>
      <c r="O25" s="3" t="n"/>
      <c r="P25" s="3" t="n"/>
      <c r="Q25" s="8" t="n"/>
      <c r="R25" s="6" t="n"/>
      <c r="S25" s="9">
        <f>IF($A25="","",IF($P25="Sim",1,0))</f>
        <v/>
      </c>
      <c r="T25" s="10">
        <f>IF($A25="","",IF($I25="Sim",$Q25,0))</f>
        <v/>
      </c>
      <c r="U25" s="11">
        <f>IF($A25="","",IFERROR(IF($O25="Sim",1,0),0))</f>
        <v/>
      </c>
      <c r="V25" s="12">
        <f>IF($A25="","",IFERROR(VLOOKUP($M25,'Apoio'!$A$2:$B$6,2,FALSE),"Status não cadastrado"))</f>
        <v/>
      </c>
    </row>
    <row r="26" ht="34" customHeight="1">
      <c r="A26" s="3" t="n"/>
      <c r="B26" s="4" t="n"/>
      <c r="C26" s="5" t="n"/>
      <c r="D26" s="6" t="n"/>
      <c r="E26" s="6" t="n"/>
      <c r="F26" s="7" t="n"/>
      <c r="G26" s="6" t="n"/>
      <c r="H26" s="6" t="n"/>
      <c r="I26" s="3" t="n"/>
      <c r="J26" s="6" t="n"/>
      <c r="K26" s="6" t="n"/>
      <c r="L26" s="6" t="n"/>
      <c r="M26" s="3" t="n"/>
      <c r="N26" s="4" t="n"/>
      <c r="O26" s="3" t="n"/>
      <c r="P26" s="3" t="n"/>
      <c r="Q26" s="8" t="n"/>
      <c r="R26" s="6" t="n"/>
      <c r="S26" s="9">
        <f>IF($A26="","",IF($P26="Sim",1,0))</f>
        <v/>
      </c>
      <c r="T26" s="10">
        <f>IF($A26="","",IF($I26="Sim",$Q26,0))</f>
        <v/>
      </c>
      <c r="U26" s="11">
        <f>IF($A26="","",IFERROR(IF($O26="Sim",1,0),0))</f>
        <v/>
      </c>
      <c r="V26" s="12">
        <f>IF($A26="","",IFERROR(VLOOKUP($M26,'Apoio'!$A$2:$B$6,2,FALSE),"Status não cadastrado"))</f>
        <v/>
      </c>
    </row>
    <row r="27" ht="34" customHeight="1">
      <c r="A27" s="3" t="n"/>
      <c r="B27" s="4" t="n"/>
      <c r="C27" s="5" t="n"/>
      <c r="D27" s="6" t="n"/>
      <c r="E27" s="6" t="n"/>
      <c r="F27" s="7" t="n"/>
      <c r="G27" s="6" t="n"/>
      <c r="H27" s="6" t="n"/>
      <c r="I27" s="3" t="n"/>
      <c r="J27" s="6" t="n"/>
      <c r="K27" s="6" t="n"/>
      <c r="L27" s="6" t="n"/>
      <c r="M27" s="3" t="n"/>
      <c r="N27" s="4" t="n"/>
      <c r="O27" s="3" t="n"/>
      <c r="P27" s="3" t="n"/>
      <c r="Q27" s="8" t="n"/>
      <c r="R27" s="6" t="n"/>
      <c r="S27" s="9">
        <f>IF($A27="","",IF($P27="Sim",1,0))</f>
        <v/>
      </c>
      <c r="T27" s="10">
        <f>IF($A27="","",IF($I27="Sim",$Q27,0))</f>
        <v/>
      </c>
      <c r="U27" s="11">
        <f>IF($A27="","",IFERROR(IF($O27="Sim",1,0),0))</f>
        <v/>
      </c>
      <c r="V27" s="12">
        <f>IF($A27="","",IFERROR(VLOOKUP($M27,'Apoio'!$A$2:$B$6,2,FALSE),"Status não cadastrado"))</f>
        <v/>
      </c>
    </row>
    <row r="28" ht="34" customHeight="1">
      <c r="A28" s="3" t="n"/>
      <c r="B28" s="4" t="n"/>
      <c r="C28" s="5" t="n"/>
      <c r="D28" s="6" t="n"/>
      <c r="E28" s="6" t="n"/>
      <c r="F28" s="7" t="n"/>
      <c r="G28" s="6" t="n"/>
      <c r="H28" s="6" t="n"/>
      <c r="I28" s="3" t="n"/>
      <c r="J28" s="6" t="n"/>
      <c r="K28" s="6" t="n"/>
      <c r="L28" s="6" t="n"/>
      <c r="M28" s="3" t="n"/>
      <c r="N28" s="4" t="n"/>
      <c r="O28" s="3" t="n"/>
      <c r="P28" s="3" t="n"/>
      <c r="Q28" s="8" t="n"/>
      <c r="R28" s="6" t="n"/>
      <c r="S28" s="9">
        <f>IF($A28="","",IF($P28="Sim",1,0))</f>
        <v/>
      </c>
      <c r="T28" s="10">
        <f>IF($A28="","",IF($I28="Sim",$Q28,0))</f>
        <v/>
      </c>
      <c r="U28" s="11">
        <f>IF($A28="","",IFERROR(IF($O28="Sim",1,0),0))</f>
        <v/>
      </c>
      <c r="V28" s="12">
        <f>IF($A28="","",IFERROR(VLOOKUP($M28,'Apoio'!$A$2:$B$6,2,FALSE),"Status não cadastrado"))</f>
        <v/>
      </c>
    </row>
    <row r="29" ht="34" customHeight="1">
      <c r="A29" s="3" t="n"/>
      <c r="B29" s="4" t="n"/>
      <c r="C29" s="5" t="n"/>
      <c r="D29" s="6" t="n"/>
      <c r="E29" s="6" t="n"/>
      <c r="F29" s="7" t="n"/>
      <c r="G29" s="6" t="n"/>
      <c r="H29" s="6" t="n"/>
      <c r="I29" s="3" t="n"/>
      <c r="J29" s="6" t="n"/>
      <c r="K29" s="6" t="n"/>
      <c r="L29" s="6" t="n"/>
      <c r="M29" s="3" t="n"/>
      <c r="N29" s="4" t="n"/>
      <c r="O29" s="3" t="n"/>
      <c r="P29" s="3" t="n"/>
      <c r="Q29" s="8" t="n"/>
      <c r="R29" s="6" t="n"/>
      <c r="S29" s="9">
        <f>IF($A29="","",IF($P29="Sim",1,0))</f>
        <v/>
      </c>
      <c r="T29" s="10">
        <f>IF($A29="","",IF($I29="Sim",$Q29,0))</f>
        <v/>
      </c>
      <c r="U29" s="11">
        <f>IF($A29="","",IFERROR(IF($O29="Sim",1,0),0))</f>
        <v/>
      </c>
      <c r="V29" s="12">
        <f>IF($A29="","",IFERROR(VLOOKUP($M29,'Apoio'!$A$2:$B$6,2,FALSE),"Status não cadastrado"))</f>
        <v/>
      </c>
    </row>
    <row r="30" ht="34" customHeight="1">
      <c r="A30" s="3" t="n"/>
      <c r="B30" s="4" t="n"/>
      <c r="C30" s="5" t="n"/>
      <c r="D30" s="6" t="n"/>
      <c r="E30" s="6" t="n"/>
      <c r="F30" s="7" t="n"/>
      <c r="G30" s="6" t="n"/>
      <c r="H30" s="6" t="n"/>
      <c r="I30" s="3" t="n"/>
      <c r="J30" s="6" t="n"/>
      <c r="K30" s="6" t="n"/>
      <c r="L30" s="6" t="n"/>
      <c r="M30" s="3" t="n"/>
      <c r="N30" s="4" t="n"/>
      <c r="O30" s="3" t="n"/>
      <c r="P30" s="3" t="n"/>
      <c r="Q30" s="8" t="n"/>
      <c r="R30" s="6" t="n"/>
      <c r="S30" s="9">
        <f>IF($A30="","",IF($P30="Sim",1,0))</f>
        <v/>
      </c>
      <c r="T30" s="10">
        <f>IF($A30="","",IF($I30="Sim",$Q30,0))</f>
        <v/>
      </c>
      <c r="U30" s="11">
        <f>IF($A30="","",IFERROR(IF($O30="Sim",1,0),0))</f>
        <v/>
      </c>
      <c r="V30" s="12">
        <f>IF($A30="","",IFERROR(VLOOKUP($M30,'Apoio'!$A$2:$B$6,2,FALSE),"Status não cadastrado"))</f>
        <v/>
      </c>
    </row>
    <row r="31" ht="34" customHeight="1">
      <c r="A31" s="3" t="n"/>
      <c r="B31" s="4" t="n"/>
      <c r="C31" s="5" t="n"/>
      <c r="D31" s="6" t="n"/>
      <c r="E31" s="6" t="n"/>
      <c r="F31" s="7" t="n"/>
      <c r="G31" s="6" t="n"/>
      <c r="H31" s="6" t="n"/>
      <c r="I31" s="3" t="n"/>
      <c r="J31" s="6" t="n"/>
      <c r="K31" s="6" t="n"/>
      <c r="L31" s="6" t="n"/>
      <c r="M31" s="3" t="n"/>
      <c r="N31" s="4" t="n"/>
      <c r="O31" s="3" t="n"/>
      <c r="P31" s="3" t="n"/>
      <c r="Q31" s="8" t="n"/>
      <c r="R31" s="6" t="n"/>
      <c r="S31" s="9">
        <f>IF($A31="","",IF($P31="Sim",1,0))</f>
        <v/>
      </c>
      <c r="T31" s="10">
        <f>IF($A31="","",IF($I31="Sim",$Q31,0))</f>
        <v/>
      </c>
      <c r="U31" s="11">
        <f>IF($A31="","",IFERROR(IF($O31="Sim",1,0),0))</f>
        <v/>
      </c>
      <c r="V31" s="12">
        <f>IF($A31="","",IFERROR(VLOOKUP($M31,'Apoio'!$A$2:$B$6,2,FALSE),"Status não cadastrado"))</f>
        <v/>
      </c>
    </row>
    <row r="32" ht="34" customHeight="1">
      <c r="A32" s="3" t="n"/>
      <c r="B32" s="4" t="n"/>
      <c r="C32" s="5" t="n"/>
      <c r="D32" s="6" t="n"/>
      <c r="E32" s="6" t="n"/>
      <c r="F32" s="7" t="n"/>
      <c r="G32" s="6" t="n"/>
      <c r="H32" s="6" t="n"/>
      <c r="I32" s="3" t="n"/>
      <c r="J32" s="6" t="n"/>
      <c r="K32" s="6" t="n"/>
      <c r="L32" s="6" t="n"/>
      <c r="M32" s="3" t="n"/>
      <c r="N32" s="4" t="n"/>
      <c r="O32" s="3" t="n"/>
      <c r="P32" s="3" t="n"/>
      <c r="Q32" s="8" t="n"/>
      <c r="R32" s="6" t="n"/>
      <c r="S32" s="9">
        <f>IF($A32="","",IF($P32="Sim",1,0))</f>
        <v/>
      </c>
      <c r="T32" s="10">
        <f>IF($A32="","",IF($I32="Sim",$Q32,0))</f>
        <v/>
      </c>
      <c r="U32" s="11">
        <f>IF($A32="","",IFERROR(IF($O32="Sim",1,0),0))</f>
        <v/>
      </c>
      <c r="V32" s="12">
        <f>IF($A32="","",IFERROR(VLOOKUP($M32,'Apoio'!$A$2:$B$6,2,FALSE),"Status não cadastrado"))</f>
        <v/>
      </c>
    </row>
    <row r="33" ht="34" customHeight="1">
      <c r="A33" s="3" t="n"/>
      <c r="B33" s="4" t="n"/>
      <c r="C33" s="5" t="n"/>
      <c r="D33" s="6" t="n"/>
      <c r="E33" s="6" t="n"/>
      <c r="F33" s="7" t="n"/>
      <c r="G33" s="6" t="n"/>
      <c r="H33" s="6" t="n"/>
      <c r="I33" s="3" t="n"/>
      <c r="J33" s="6" t="n"/>
      <c r="K33" s="6" t="n"/>
      <c r="L33" s="6" t="n"/>
      <c r="M33" s="3" t="n"/>
      <c r="N33" s="4" t="n"/>
      <c r="O33" s="3" t="n"/>
      <c r="P33" s="3" t="n"/>
      <c r="Q33" s="8" t="n"/>
      <c r="R33" s="6" t="n"/>
      <c r="S33" s="9">
        <f>IF($A33="","",IF($P33="Sim",1,0))</f>
        <v/>
      </c>
      <c r="T33" s="10">
        <f>IF($A33="","",IF($I33="Sim",$Q33,0))</f>
        <v/>
      </c>
      <c r="U33" s="11">
        <f>IF($A33="","",IFERROR(IF($O33="Sim",1,0),0))</f>
        <v/>
      </c>
      <c r="V33" s="12">
        <f>IF($A33="","",IFERROR(VLOOKUP($M33,'Apoio'!$A$2:$B$6,2,FALSE),"Status não cadastrado"))</f>
        <v/>
      </c>
    </row>
    <row r="34" ht="34" customHeight="1">
      <c r="A34" s="3" t="n"/>
      <c r="B34" s="4" t="n"/>
      <c r="C34" s="5" t="n"/>
      <c r="D34" s="6" t="n"/>
      <c r="E34" s="6" t="n"/>
      <c r="F34" s="7" t="n"/>
      <c r="G34" s="6" t="n"/>
      <c r="H34" s="6" t="n"/>
      <c r="I34" s="3" t="n"/>
      <c r="J34" s="6" t="n"/>
      <c r="K34" s="6" t="n"/>
      <c r="L34" s="6" t="n"/>
      <c r="M34" s="3" t="n"/>
      <c r="N34" s="4" t="n"/>
      <c r="O34" s="3" t="n"/>
      <c r="P34" s="3" t="n"/>
      <c r="Q34" s="8" t="n"/>
      <c r="R34" s="6" t="n"/>
      <c r="S34" s="9">
        <f>IF($A34="","",IF($P34="Sim",1,0))</f>
        <v/>
      </c>
      <c r="T34" s="10">
        <f>IF($A34="","",IF($I34="Sim",$Q34,0))</f>
        <v/>
      </c>
      <c r="U34" s="11">
        <f>IF($A34="","",IFERROR(IF($O34="Sim",1,0),0))</f>
        <v/>
      </c>
      <c r="V34" s="12">
        <f>IF($A34="","",IFERROR(VLOOKUP($M34,'Apoio'!$A$2:$B$6,2,FALSE),"Status não cadastrado"))</f>
        <v/>
      </c>
    </row>
    <row r="35" ht="34" customHeight="1">
      <c r="A35" s="3" t="n"/>
      <c r="B35" s="4" t="n"/>
      <c r="C35" s="5" t="n"/>
      <c r="D35" s="6" t="n"/>
      <c r="E35" s="6" t="n"/>
      <c r="F35" s="7" t="n"/>
      <c r="G35" s="6" t="n"/>
      <c r="H35" s="6" t="n"/>
      <c r="I35" s="3" t="n"/>
      <c r="J35" s="6" t="n"/>
      <c r="K35" s="6" t="n"/>
      <c r="L35" s="6" t="n"/>
      <c r="M35" s="3" t="n"/>
      <c r="N35" s="4" t="n"/>
      <c r="O35" s="3" t="n"/>
      <c r="P35" s="3" t="n"/>
      <c r="Q35" s="8" t="n"/>
      <c r="R35" s="6" t="n"/>
      <c r="S35" s="9">
        <f>IF($A35="","",IF($P35="Sim",1,0))</f>
        <v/>
      </c>
      <c r="T35" s="10">
        <f>IF($A35="","",IF($I35="Sim",$Q35,0))</f>
        <v/>
      </c>
      <c r="U35" s="11">
        <f>IF($A35="","",IFERROR(IF($O35="Sim",1,0),0))</f>
        <v/>
      </c>
      <c r="V35" s="12">
        <f>IF($A35="","",IFERROR(VLOOKUP($M35,'Apoio'!$A$2:$B$6,2,FALSE),"Status não cadastrado"))</f>
        <v/>
      </c>
    </row>
    <row r="36" ht="34" customHeight="1">
      <c r="A36" s="3" t="n"/>
      <c r="B36" s="4" t="n"/>
      <c r="C36" s="5" t="n"/>
      <c r="D36" s="6" t="n"/>
      <c r="E36" s="6" t="n"/>
      <c r="F36" s="7" t="n"/>
      <c r="G36" s="6" t="n"/>
      <c r="H36" s="6" t="n"/>
      <c r="I36" s="3" t="n"/>
      <c r="J36" s="6" t="n"/>
      <c r="K36" s="6" t="n"/>
      <c r="L36" s="6" t="n"/>
      <c r="M36" s="3" t="n"/>
      <c r="N36" s="4" t="n"/>
      <c r="O36" s="3" t="n"/>
      <c r="P36" s="3" t="n"/>
      <c r="Q36" s="8" t="n"/>
      <c r="R36" s="6" t="n"/>
      <c r="S36" s="9">
        <f>IF($A36="","",IF($P36="Sim",1,0))</f>
        <v/>
      </c>
      <c r="T36" s="10">
        <f>IF($A36="","",IF($I36="Sim",$Q36,0))</f>
        <v/>
      </c>
      <c r="U36" s="11">
        <f>IF($A36="","",IFERROR(IF($O36="Sim",1,0),0))</f>
        <v/>
      </c>
      <c r="V36" s="12">
        <f>IF($A36="","",IFERROR(VLOOKUP($M36,'Apoio'!$A$2:$B$6,2,FALSE),"Status não cadastrado"))</f>
        <v/>
      </c>
    </row>
    <row r="37" ht="34" customHeight="1">
      <c r="A37" s="3" t="n"/>
      <c r="B37" s="4" t="n"/>
      <c r="C37" s="5" t="n"/>
      <c r="D37" s="6" t="n"/>
      <c r="E37" s="6" t="n"/>
      <c r="F37" s="7" t="n"/>
      <c r="G37" s="6" t="n"/>
      <c r="H37" s="6" t="n"/>
      <c r="I37" s="3" t="n"/>
      <c r="J37" s="6" t="n"/>
      <c r="K37" s="6" t="n"/>
      <c r="L37" s="6" t="n"/>
      <c r="M37" s="3" t="n"/>
      <c r="N37" s="4" t="n"/>
      <c r="O37" s="3" t="n"/>
      <c r="P37" s="3" t="n"/>
      <c r="Q37" s="8" t="n"/>
      <c r="R37" s="6" t="n"/>
      <c r="S37" s="9">
        <f>IF($A37="","",IF($P37="Sim",1,0))</f>
        <v/>
      </c>
      <c r="T37" s="10">
        <f>IF($A37="","",IF($I37="Sim",$Q37,0))</f>
        <v/>
      </c>
      <c r="U37" s="11">
        <f>IF($A37="","",IFERROR(IF($O37="Sim",1,0),0))</f>
        <v/>
      </c>
      <c r="V37" s="12">
        <f>IF($A37="","",IFERROR(VLOOKUP($M37,'Apoio'!$A$2:$B$6,2,FALSE),"Status não cadastrado"))</f>
        <v/>
      </c>
    </row>
    <row r="38" ht="34" customHeight="1">
      <c r="A38" s="3" t="n"/>
      <c r="B38" s="4" t="n"/>
      <c r="C38" s="5" t="n"/>
      <c r="D38" s="6" t="n"/>
      <c r="E38" s="6" t="n"/>
      <c r="F38" s="7" t="n"/>
      <c r="G38" s="6" t="n"/>
      <c r="H38" s="6" t="n"/>
      <c r="I38" s="3" t="n"/>
      <c r="J38" s="6" t="n"/>
      <c r="K38" s="6" t="n"/>
      <c r="L38" s="6" t="n"/>
      <c r="M38" s="3" t="n"/>
      <c r="N38" s="4" t="n"/>
      <c r="O38" s="3" t="n"/>
      <c r="P38" s="3" t="n"/>
      <c r="Q38" s="8" t="n"/>
      <c r="R38" s="6" t="n"/>
      <c r="S38" s="9">
        <f>IF($A38="","",IF($P38="Sim",1,0))</f>
        <v/>
      </c>
      <c r="T38" s="10">
        <f>IF($A38="","",IF($I38="Sim",$Q38,0))</f>
        <v/>
      </c>
      <c r="U38" s="11">
        <f>IF($A38="","",IFERROR(IF($O38="Sim",1,0),0))</f>
        <v/>
      </c>
      <c r="V38" s="12">
        <f>IF($A38="","",IFERROR(VLOOKUP($M38,'Apoio'!$A$2:$B$6,2,FALSE),"Status não cadastrado"))</f>
        <v/>
      </c>
    </row>
    <row r="39" ht="34" customHeight="1">
      <c r="A39" s="3" t="n"/>
      <c r="B39" s="4" t="n"/>
      <c r="C39" s="5" t="n"/>
      <c r="D39" s="6" t="n"/>
      <c r="E39" s="6" t="n"/>
      <c r="F39" s="7" t="n"/>
      <c r="G39" s="6" t="n"/>
      <c r="H39" s="6" t="n"/>
      <c r="I39" s="3" t="n"/>
      <c r="J39" s="6" t="n"/>
      <c r="K39" s="6" t="n"/>
      <c r="L39" s="6" t="n"/>
      <c r="M39" s="3" t="n"/>
      <c r="N39" s="4" t="n"/>
      <c r="O39" s="3" t="n"/>
      <c r="P39" s="3" t="n"/>
      <c r="Q39" s="8" t="n"/>
      <c r="R39" s="6" t="n"/>
      <c r="S39" s="9">
        <f>IF($A39="","",IF($P39="Sim",1,0))</f>
        <v/>
      </c>
      <c r="T39" s="10">
        <f>IF($A39="","",IF($I39="Sim",$Q39,0))</f>
        <v/>
      </c>
      <c r="U39" s="11">
        <f>IF($A39="","",IFERROR(IF($O39="Sim",1,0),0))</f>
        <v/>
      </c>
      <c r="V39" s="12">
        <f>IF($A39="","",IFERROR(VLOOKUP($M39,'Apoio'!$A$2:$B$6,2,FALSE),"Status não cadastrado"))</f>
        <v/>
      </c>
    </row>
    <row r="40" ht="34" customHeight="1">
      <c r="A40" s="3" t="n"/>
      <c r="B40" s="4" t="n"/>
      <c r="C40" s="5" t="n"/>
      <c r="D40" s="6" t="n"/>
      <c r="E40" s="6" t="n"/>
      <c r="F40" s="7" t="n"/>
      <c r="G40" s="6" t="n"/>
      <c r="H40" s="6" t="n"/>
      <c r="I40" s="3" t="n"/>
      <c r="J40" s="6" t="n"/>
      <c r="K40" s="6" t="n"/>
      <c r="L40" s="6" t="n"/>
      <c r="M40" s="3" t="n"/>
      <c r="N40" s="4" t="n"/>
      <c r="O40" s="3" t="n"/>
      <c r="P40" s="3" t="n"/>
      <c r="Q40" s="8" t="n"/>
      <c r="R40" s="6" t="n"/>
      <c r="S40" s="9">
        <f>IF($A40="","",IF($P40="Sim",1,0))</f>
        <v/>
      </c>
      <c r="T40" s="10">
        <f>IF($A40="","",IF($I40="Sim",$Q40,0))</f>
        <v/>
      </c>
      <c r="U40" s="11">
        <f>IF($A40="","",IFERROR(IF($O40="Sim",1,0),0))</f>
        <v/>
      </c>
      <c r="V40" s="12">
        <f>IF($A40="","",IFERROR(VLOOKUP($M40,'Apoio'!$A$2:$B$6,2,FALSE),"Status não cadastrado"))</f>
        <v/>
      </c>
    </row>
    <row r="41" ht="34" customHeight="1">
      <c r="A41" s="3" t="n"/>
      <c r="B41" s="4" t="n"/>
      <c r="C41" s="5" t="n"/>
      <c r="D41" s="6" t="n"/>
      <c r="E41" s="6" t="n"/>
      <c r="F41" s="7" t="n"/>
      <c r="G41" s="6" t="n"/>
      <c r="H41" s="6" t="n"/>
      <c r="I41" s="3" t="n"/>
      <c r="J41" s="6" t="n"/>
      <c r="K41" s="6" t="n"/>
      <c r="L41" s="6" t="n"/>
      <c r="M41" s="3" t="n"/>
      <c r="N41" s="4" t="n"/>
      <c r="O41" s="3" t="n"/>
      <c r="P41" s="3" t="n"/>
      <c r="Q41" s="8" t="n"/>
      <c r="R41" s="6" t="n"/>
      <c r="S41" s="9">
        <f>IF($A41="","",IF($P41="Sim",1,0))</f>
        <v/>
      </c>
      <c r="T41" s="10">
        <f>IF($A41="","",IF($I41="Sim",$Q41,0))</f>
        <v/>
      </c>
      <c r="U41" s="11">
        <f>IF($A41="","",IFERROR(IF($O41="Sim",1,0),0))</f>
        <v/>
      </c>
      <c r="V41" s="12">
        <f>IF($A41="","",IFERROR(VLOOKUP($M41,'Apoio'!$A$2:$B$6,2,FALSE),"Status não cadastrado"))</f>
        <v/>
      </c>
    </row>
    <row r="42" ht="34" customHeight="1">
      <c r="A42" s="3" t="n"/>
      <c r="B42" s="4" t="n"/>
      <c r="C42" s="5" t="n"/>
      <c r="D42" s="6" t="n"/>
      <c r="E42" s="6" t="n"/>
      <c r="F42" s="7" t="n"/>
      <c r="G42" s="6" t="n"/>
      <c r="H42" s="6" t="n"/>
      <c r="I42" s="3" t="n"/>
      <c r="J42" s="6" t="n"/>
      <c r="K42" s="6" t="n"/>
      <c r="L42" s="6" t="n"/>
      <c r="M42" s="3" t="n"/>
      <c r="N42" s="4" t="n"/>
      <c r="O42" s="3" t="n"/>
      <c r="P42" s="3" t="n"/>
      <c r="Q42" s="8" t="n"/>
      <c r="R42" s="6" t="n"/>
      <c r="S42" s="9">
        <f>IF($A42="","",IF($P42="Sim",1,0))</f>
        <v/>
      </c>
      <c r="T42" s="10">
        <f>IF($A42="","",IF($I42="Sim",$Q42,0))</f>
        <v/>
      </c>
      <c r="U42" s="11">
        <f>IF($A42="","",IFERROR(IF($O42="Sim",1,0),0))</f>
        <v/>
      </c>
      <c r="V42" s="12">
        <f>IF($A42="","",IFERROR(VLOOKUP($M42,'Apoio'!$A$2:$B$6,2,FALSE),"Status não cadastrado"))</f>
        <v/>
      </c>
    </row>
    <row r="43" ht="34" customHeight="1">
      <c r="A43" s="3" t="n"/>
      <c r="B43" s="4" t="n"/>
      <c r="C43" s="5" t="n"/>
      <c r="D43" s="6" t="n"/>
      <c r="E43" s="6" t="n"/>
      <c r="F43" s="7" t="n"/>
      <c r="G43" s="6" t="n"/>
      <c r="H43" s="6" t="n"/>
      <c r="I43" s="3" t="n"/>
      <c r="J43" s="6" t="n"/>
      <c r="K43" s="6" t="n"/>
      <c r="L43" s="6" t="n"/>
      <c r="M43" s="3" t="n"/>
      <c r="N43" s="4" t="n"/>
      <c r="O43" s="3" t="n"/>
      <c r="P43" s="3" t="n"/>
      <c r="Q43" s="8" t="n"/>
      <c r="R43" s="6" t="n"/>
      <c r="S43" s="9">
        <f>IF($A43="","",IF($P43="Sim",1,0))</f>
        <v/>
      </c>
      <c r="T43" s="10">
        <f>IF($A43="","",IF($I43="Sim",$Q43,0))</f>
        <v/>
      </c>
      <c r="U43" s="11">
        <f>IF($A43="","",IFERROR(IF($O43="Sim",1,0),0))</f>
        <v/>
      </c>
      <c r="V43" s="12">
        <f>IF($A43="","",IFERROR(VLOOKUP($M43,'Apoio'!$A$2:$B$6,2,FALSE),"Status não cadastrado"))</f>
        <v/>
      </c>
    </row>
    <row r="44" ht="34" customHeight="1">
      <c r="A44" s="3" t="n"/>
      <c r="B44" s="4" t="n"/>
      <c r="C44" s="5" t="n"/>
      <c r="D44" s="6" t="n"/>
      <c r="E44" s="6" t="n"/>
      <c r="F44" s="7" t="n"/>
      <c r="G44" s="6" t="n"/>
      <c r="H44" s="6" t="n"/>
      <c r="I44" s="3" t="n"/>
      <c r="J44" s="6" t="n"/>
      <c r="K44" s="6" t="n"/>
      <c r="L44" s="6" t="n"/>
      <c r="M44" s="3" t="n"/>
      <c r="N44" s="4" t="n"/>
      <c r="O44" s="3" t="n"/>
      <c r="P44" s="3" t="n"/>
      <c r="Q44" s="8" t="n"/>
      <c r="R44" s="6" t="n"/>
      <c r="S44" s="9">
        <f>IF($A44="","",IF($P44="Sim",1,0))</f>
        <v/>
      </c>
      <c r="T44" s="10">
        <f>IF($A44="","",IF($I44="Sim",$Q44,0))</f>
        <v/>
      </c>
      <c r="U44" s="11">
        <f>IF($A44="","",IFERROR(IF($O44="Sim",1,0),0))</f>
        <v/>
      </c>
      <c r="V44" s="12">
        <f>IF($A44="","",IFERROR(VLOOKUP($M44,'Apoio'!$A$2:$B$6,2,FALSE),"Status não cadastrado"))</f>
        <v/>
      </c>
    </row>
    <row r="45" ht="34" customHeight="1">
      <c r="A45" s="3" t="n"/>
      <c r="B45" s="4" t="n"/>
      <c r="C45" s="5" t="n"/>
      <c r="D45" s="6" t="n"/>
      <c r="E45" s="6" t="n"/>
      <c r="F45" s="7" t="n"/>
      <c r="G45" s="6" t="n"/>
      <c r="H45" s="6" t="n"/>
      <c r="I45" s="3" t="n"/>
      <c r="J45" s="6" t="n"/>
      <c r="K45" s="6" t="n"/>
      <c r="L45" s="6" t="n"/>
      <c r="M45" s="3" t="n"/>
      <c r="N45" s="4" t="n"/>
      <c r="O45" s="3" t="n"/>
      <c r="P45" s="3" t="n"/>
      <c r="Q45" s="8" t="n"/>
      <c r="R45" s="6" t="n"/>
      <c r="S45" s="9">
        <f>IF($A45="","",IF($P45="Sim",1,0))</f>
        <v/>
      </c>
      <c r="T45" s="10">
        <f>IF($A45="","",IF($I45="Sim",$Q45,0))</f>
        <v/>
      </c>
      <c r="U45" s="11">
        <f>IF($A45="","",IFERROR(IF($O45="Sim",1,0),0))</f>
        <v/>
      </c>
      <c r="V45" s="12">
        <f>IF($A45="","",IFERROR(VLOOKUP($M45,'Apoio'!$A$2:$B$6,2,FALSE),"Status não cadastrado"))</f>
        <v/>
      </c>
    </row>
    <row r="46" ht="34" customHeight="1">
      <c r="A46" s="3" t="n"/>
      <c r="B46" s="4" t="n"/>
      <c r="C46" s="5" t="n"/>
      <c r="D46" s="6" t="n"/>
      <c r="E46" s="6" t="n"/>
      <c r="F46" s="7" t="n"/>
      <c r="G46" s="6" t="n"/>
      <c r="H46" s="6" t="n"/>
      <c r="I46" s="3" t="n"/>
      <c r="J46" s="6" t="n"/>
      <c r="K46" s="6" t="n"/>
      <c r="L46" s="6" t="n"/>
      <c r="M46" s="3" t="n"/>
      <c r="N46" s="4" t="n"/>
      <c r="O46" s="3" t="n"/>
      <c r="P46" s="3" t="n"/>
      <c r="Q46" s="8" t="n"/>
      <c r="R46" s="6" t="n"/>
      <c r="S46" s="9">
        <f>IF($A46="","",IF($P46="Sim",1,0))</f>
        <v/>
      </c>
      <c r="T46" s="10">
        <f>IF($A46="","",IF($I46="Sim",$Q46,0))</f>
        <v/>
      </c>
      <c r="U46" s="11">
        <f>IF($A46="","",IFERROR(IF($O46="Sim",1,0),0))</f>
        <v/>
      </c>
      <c r="V46" s="12">
        <f>IF($A46="","",IFERROR(VLOOKUP($M46,'Apoio'!$A$2:$B$6,2,FALSE),"Status não cadastrado"))</f>
        <v/>
      </c>
    </row>
    <row r="47" ht="34" customHeight="1">
      <c r="A47" s="3" t="n"/>
      <c r="B47" s="4" t="n"/>
      <c r="C47" s="5" t="n"/>
      <c r="D47" s="6" t="n"/>
      <c r="E47" s="6" t="n"/>
      <c r="F47" s="7" t="n"/>
      <c r="G47" s="6" t="n"/>
      <c r="H47" s="6" t="n"/>
      <c r="I47" s="3" t="n"/>
      <c r="J47" s="6" t="n"/>
      <c r="K47" s="6" t="n"/>
      <c r="L47" s="6" t="n"/>
      <c r="M47" s="3" t="n"/>
      <c r="N47" s="4" t="n"/>
      <c r="O47" s="3" t="n"/>
      <c r="P47" s="3" t="n"/>
      <c r="Q47" s="8" t="n"/>
      <c r="R47" s="6" t="n"/>
      <c r="S47" s="9">
        <f>IF($A47="","",IF($P47="Sim",1,0))</f>
        <v/>
      </c>
      <c r="T47" s="10">
        <f>IF($A47="","",IF($I47="Sim",$Q47,0))</f>
        <v/>
      </c>
      <c r="U47" s="11">
        <f>IF($A47="","",IFERROR(IF($O47="Sim",1,0),0))</f>
        <v/>
      </c>
      <c r="V47" s="12">
        <f>IF($A47="","",IFERROR(VLOOKUP($M47,'Apoio'!$A$2:$B$6,2,FALSE),"Status não cadastrado"))</f>
        <v/>
      </c>
    </row>
    <row r="48" ht="34" customHeight="1">
      <c r="A48" s="3" t="n"/>
      <c r="B48" s="4" t="n"/>
      <c r="C48" s="5" t="n"/>
      <c r="D48" s="6" t="n"/>
      <c r="E48" s="6" t="n"/>
      <c r="F48" s="7" t="n"/>
      <c r="G48" s="6" t="n"/>
      <c r="H48" s="6" t="n"/>
      <c r="I48" s="3" t="n"/>
      <c r="J48" s="6" t="n"/>
      <c r="K48" s="6" t="n"/>
      <c r="L48" s="6" t="n"/>
      <c r="M48" s="3" t="n"/>
      <c r="N48" s="4" t="n"/>
      <c r="O48" s="3" t="n"/>
      <c r="P48" s="3" t="n"/>
      <c r="Q48" s="8" t="n"/>
      <c r="R48" s="6" t="n"/>
      <c r="S48" s="9">
        <f>IF($A48="","",IF($P48="Sim",1,0))</f>
        <v/>
      </c>
      <c r="T48" s="10">
        <f>IF($A48="","",IF($I48="Sim",$Q48,0))</f>
        <v/>
      </c>
      <c r="U48" s="11">
        <f>IF($A48="","",IFERROR(IF($O48="Sim",1,0),0))</f>
        <v/>
      </c>
      <c r="V48" s="12">
        <f>IF($A48="","",IFERROR(VLOOKUP($M48,'Apoio'!$A$2:$B$6,2,FALSE),"Status não cadastrado"))</f>
        <v/>
      </c>
    </row>
    <row r="49" ht="34" customHeight="1">
      <c r="A49" s="3" t="n"/>
      <c r="B49" s="4" t="n"/>
      <c r="C49" s="5" t="n"/>
      <c r="D49" s="6" t="n"/>
      <c r="E49" s="6" t="n"/>
      <c r="F49" s="7" t="n"/>
      <c r="G49" s="6" t="n"/>
      <c r="H49" s="6" t="n"/>
      <c r="I49" s="3" t="n"/>
      <c r="J49" s="6" t="n"/>
      <c r="K49" s="6" t="n"/>
      <c r="L49" s="6" t="n"/>
      <c r="M49" s="3" t="n"/>
      <c r="N49" s="4" t="n"/>
      <c r="O49" s="3" t="n"/>
      <c r="P49" s="3" t="n"/>
      <c r="Q49" s="8" t="n"/>
      <c r="R49" s="6" t="n"/>
      <c r="S49" s="9">
        <f>IF($A49="","",IF($P49="Sim",1,0))</f>
        <v/>
      </c>
      <c r="T49" s="10">
        <f>IF($A49="","",IF($I49="Sim",$Q49,0))</f>
        <v/>
      </c>
      <c r="U49" s="11">
        <f>IF($A49="","",IFERROR(IF($O49="Sim",1,0),0))</f>
        <v/>
      </c>
      <c r="V49" s="12">
        <f>IF($A49="","",IFERROR(VLOOKUP($M49,'Apoio'!$A$2:$B$6,2,FALSE),"Status não cadastrado"))</f>
        <v/>
      </c>
    </row>
    <row r="50" ht="34" customHeight="1">
      <c r="A50" s="3" t="n"/>
      <c r="B50" s="4" t="n"/>
      <c r="C50" s="5" t="n"/>
      <c r="D50" s="6" t="n"/>
      <c r="E50" s="6" t="n"/>
      <c r="F50" s="7" t="n"/>
      <c r="G50" s="6" t="n"/>
      <c r="H50" s="6" t="n"/>
      <c r="I50" s="3" t="n"/>
      <c r="J50" s="6" t="n"/>
      <c r="K50" s="6" t="n"/>
      <c r="L50" s="6" t="n"/>
      <c r="M50" s="3" t="n"/>
      <c r="N50" s="4" t="n"/>
      <c r="O50" s="3" t="n"/>
      <c r="P50" s="3" t="n"/>
      <c r="Q50" s="8" t="n"/>
      <c r="R50" s="6" t="n"/>
      <c r="S50" s="9">
        <f>IF($A50="","",IF($P50="Sim",1,0))</f>
        <v/>
      </c>
      <c r="T50" s="10">
        <f>IF($A50="","",IF($I50="Sim",$Q50,0))</f>
        <v/>
      </c>
      <c r="U50" s="11">
        <f>IF($A50="","",IFERROR(IF($O50="Sim",1,0),0))</f>
        <v/>
      </c>
      <c r="V50" s="12">
        <f>IF($A50="","",IFERROR(VLOOKUP($M50,'Apoio'!$A$2:$B$6,2,FALSE),"Status não cadastrado"))</f>
        <v/>
      </c>
    </row>
    <row r="51" ht="34" customHeight="1">
      <c r="A51" s="3" t="n"/>
      <c r="B51" s="4" t="n"/>
      <c r="C51" s="5" t="n"/>
      <c r="D51" s="6" t="n"/>
      <c r="E51" s="6" t="n"/>
      <c r="F51" s="7" t="n"/>
      <c r="G51" s="6" t="n"/>
      <c r="H51" s="6" t="n"/>
      <c r="I51" s="3" t="n"/>
      <c r="J51" s="6" t="n"/>
      <c r="K51" s="6" t="n"/>
      <c r="L51" s="6" t="n"/>
      <c r="M51" s="3" t="n"/>
      <c r="N51" s="4" t="n"/>
      <c r="O51" s="3" t="n"/>
      <c r="P51" s="3" t="n"/>
      <c r="Q51" s="8" t="n"/>
      <c r="R51" s="6" t="n"/>
      <c r="S51" s="9">
        <f>IF($A51="","",IF($P51="Sim",1,0))</f>
        <v/>
      </c>
      <c r="T51" s="10">
        <f>IF($A51="","",IF($I51="Sim",$Q51,0))</f>
        <v/>
      </c>
      <c r="U51" s="11">
        <f>IF($A51="","",IFERROR(IF($O51="Sim",1,0),0))</f>
        <v/>
      </c>
      <c r="V51" s="12">
        <f>IF($A51="","",IFERROR(VLOOKUP($M51,'Apoio'!$A$2:$B$6,2,FALSE),"Status não cadastrado"))</f>
        <v/>
      </c>
    </row>
    <row r="52" ht="34" customHeight="1">
      <c r="A52" s="3" t="n"/>
      <c r="B52" s="4" t="n"/>
      <c r="C52" s="5" t="n"/>
      <c r="D52" s="6" t="n"/>
      <c r="E52" s="6" t="n"/>
      <c r="F52" s="7" t="n"/>
      <c r="G52" s="6" t="n"/>
      <c r="H52" s="6" t="n"/>
      <c r="I52" s="3" t="n"/>
      <c r="J52" s="6" t="n"/>
      <c r="K52" s="6" t="n"/>
      <c r="L52" s="6" t="n"/>
      <c r="M52" s="3" t="n"/>
      <c r="N52" s="4" t="n"/>
      <c r="O52" s="3" t="n"/>
      <c r="P52" s="3" t="n"/>
      <c r="Q52" s="8" t="n"/>
      <c r="R52" s="6" t="n"/>
      <c r="S52" s="9">
        <f>IF($A52="","",IF($P52="Sim",1,0))</f>
        <v/>
      </c>
      <c r="T52" s="10">
        <f>IF($A52="","",IF($I52="Sim",$Q52,0))</f>
        <v/>
      </c>
      <c r="U52" s="11">
        <f>IF($A52="","",IFERROR(IF($O52="Sim",1,0),0))</f>
        <v/>
      </c>
      <c r="V52" s="12">
        <f>IF($A52="","",IFERROR(VLOOKUP($M52,'Apoio'!$A$2:$B$6,2,FALSE),"Status não cadastrado"))</f>
        <v/>
      </c>
    </row>
    <row r="53" ht="34" customHeight="1">
      <c r="A53" s="3" t="n"/>
      <c r="B53" s="4" t="n"/>
      <c r="C53" s="5" t="n"/>
      <c r="D53" s="6" t="n"/>
      <c r="E53" s="6" t="n"/>
      <c r="F53" s="7" t="n"/>
      <c r="G53" s="6" t="n"/>
      <c r="H53" s="6" t="n"/>
      <c r="I53" s="3" t="n"/>
      <c r="J53" s="6" t="n"/>
      <c r="K53" s="6" t="n"/>
      <c r="L53" s="6" t="n"/>
      <c r="M53" s="3" t="n"/>
      <c r="N53" s="4" t="n"/>
      <c r="O53" s="3" t="n"/>
      <c r="P53" s="3" t="n"/>
      <c r="Q53" s="8" t="n"/>
      <c r="R53" s="6" t="n"/>
      <c r="S53" s="9">
        <f>IF($A53="","",IF($P53="Sim",1,0))</f>
        <v/>
      </c>
      <c r="T53" s="10">
        <f>IF($A53="","",IF($I53="Sim",$Q53,0))</f>
        <v/>
      </c>
      <c r="U53" s="11">
        <f>IF($A53="","",IFERROR(IF($O53="Sim",1,0),0))</f>
        <v/>
      </c>
      <c r="V53" s="12">
        <f>IF($A53="","",IFERROR(VLOOKUP($M53,'Apoio'!$A$2:$B$6,2,FALSE),"Status não cadastrado"))</f>
        <v/>
      </c>
    </row>
    <row r="54" ht="34" customHeight="1">
      <c r="A54" s="3" t="n"/>
      <c r="B54" s="4" t="n"/>
      <c r="C54" s="5" t="n"/>
      <c r="D54" s="6" t="n"/>
      <c r="E54" s="6" t="n"/>
      <c r="F54" s="7" t="n"/>
      <c r="G54" s="6" t="n"/>
      <c r="H54" s="6" t="n"/>
      <c r="I54" s="3" t="n"/>
      <c r="J54" s="6" t="n"/>
      <c r="K54" s="6" t="n"/>
      <c r="L54" s="6" t="n"/>
      <c r="M54" s="3" t="n"/>
      <c r="N54" s="4" t="n"/>
      <c r="O54" s="3" t="n"/>
      <c r="P54" s="3" t="n"/>
      <c r="Q54" s="8" t="n"/>
      <c r="R54" s="6" t="n"/>
      <c r="S54" s="9">
        <f>IF($A54="","",IF($P54="Sim",1,0))</f>
        <v/>
      </c>
      <c r="T54" s="10">
        <f>IF($A54="","",IF($I54="Sim",$Q54,0))</f>
        <v/>
      </c>
      <c r="U54" s="11">
        <f>IF($A54="","",IFERROR(IF($O54="Sim",1,0),0))</f>
        <v/>
      </c>
      <c r="V54" s="12">
        <f>IF($A54="","",IFERROR(VLOOKUP($M54,'Apoio'!$A$2:$B$6,2,FALSE),"Status não cadastrado"))</f>
        <v/>
      </c>
    </row>
    <row r="55" ht="34" customHeight="1">
      <c r="A55" s="3" t="n"/>
      <c r="B55" s="4" t="n"/>
      <c r="C55" s="5" t="n"/>
      <c r="D55" s="6" t="n"/>
      <c r="E55" s="6" t="n"/>
      <c r="F55" s="7" t="n"/>
      <c r="G55" s="6" t="n"/>
      <c r="H55" s="6" t="n"/>
      <c r="I55" s="3" t="n"/>
      <c r="J55" s="6" t="n"/>
      <c r="K55" s="6" t="n"/>
      <c r="L55" s="6" t="n"/>
      <c r="M55" s="3" t="n"/>
      <c r="N55" s="4" t="n"/>
      <c r="O55" s="3" t="n"/>
      <c r="P55" s="3" t="n"/>
      <c r="Q55" s="8" t="n"/>
      <c r="R55" s="6" t="n"/>
      <c r="S55" s="9">
        <f>IF($A55="","",IF($P55="Sim",1,0))</f>
        <v/>
      </c>
      <c r="T55" s="10">
        <f>IF($A55="","",IF($I55="Sim",$Q55,0))</f>
        <v/>
      </c>
      <c r="U55" s="11">
        <f>IF($A55="","",IFERROR(IF($O55="Sim",1,0),0))</f>
        <v/>
      </c>
      <c r="V55" s="12">
        <f>IF($A55="","",IFERROR(VLOOKUP($M55,'Apoio'!$A$2:$B$6,2,FALSE),"Status não cadastrado"))</f>
        <v/>
      </c>
    </row>
    <row r="56" ht="34" customHeight="1">
      <c r="A56" s="3" t="n"/>
      <c r="B56" s="4" t="n"/>
      <c r="C56" s="5" t="n"/>
      <c r="D56" s="6" t="n"/>
      <c r="E56" s="6" t="n"/>
      <c r="F56" s="7" t="n"/>
      <c r="G56" s="6" t="n"/>
      <c r="H56" s="6" t="n"/>
      <c r="I56" s="3" t="n"/>
      <c r="J56" s="6" t="n"/>
      <c r="K56" s="6" t="n"/>
      <c r="L56" s="6" t="n"/>
      <c r="M56" s="3" t="n"/>
      <c r="N56" s="4" t="n"/>
      <c r="O56" s="3" t="n"/>
      <c r="P56" s="3" t="n"/>
      <c r="Q56" s="8" t="n"/>
      <c r="R56" s="6" t="n"/>
      <c r="S56" s="9">
        <f>IF($A56="","",IF($P56="Sim",1,0))</f>
        <v/>
      </c>
      <c r="T56" s="10">
        <f>IF($A56="","",IF($I56="Sim",$Q56,0))</f>
        <v/>
      </c>
      <c r="U56" s="11">
        <f>IF($A56="","",IFERROR(IF($O56="Sim",1,0),0))</f>
        <v/>
      </c>
      <c r="V56" s="12">
        <f>IF($A56="","",IFERROR(VLOOKUP($M56,'Apoio'!$A$2:$B$6,2,FALSE),"Status não cadastrado"))</f>
        <v/>
      </c>
    </row>
    <row r="57" ht="34" customHeight="1">
      <c r="A57" s="3" t="n"/>
      <c r="B57" s="4" t="n"/>
      <c r="C57" s="5" t="n"/>
      <c r="D57" s="6" t="n"/>
      <c r="E57" s="6" t="n"/>
      <c r="F57" s="7" t="n"/>
      <c r="G57" s="6" t="n"/>
      <c r="H57" s="6" t="n"/>
      <c r="I57" s="3" t="n"/>
      <c r="J57" s="6" t="n"/>
      <c r="K57" s="6" t="n"/>
      <c r="L57" s="6" t="n"/>
      <c r="M57" s="3" t="n"/>
      <c r="N57" s="4" t="n"/>
      <c r="O57" s="3" t="n"/>
      <c r="P57" s="3" t="n"/>
      <c r="Q57" s="8" t="n"/>
      <c r="R57" s="6" t="n"/>
      <c r="S57" s="9">
        <f>IF($A57="","",IF($P57="Sim",1,0))</f>
        <v/>
      </c>
      <c r="T57" s="10">
        <f>IF($A57="","",IF($I57="Sim",$Q57,0))</f>
        <v/>
      </c>
      <c r="U57" s="11">
        <f>IF($A57="","",IFERROR(IF($O57="Sim",1,0),0))</f>
        <v/>
      </c>
      <c r="V57" s="12">
        <f>IF($A57="","",IFERROR(VLOOKUP($M57,'Apoio'!$A$2:$B$6,2,FALSE),"Status não cadastrado"))</f>
        <v/>
      </c>
    </row>
    <row r="58" ht="34" customHeight="1">
      <c r="A58" s="3" t="n"/>
      <c r="B58" s="4" t="n"/>
      <c r="C58" s="5" t="n"/>
      <c r="D58" s="6" t="n"/>
      <c r="E58" s="6" t="n"/>
      <c r="F58" s="7" t="n"/>
      <c r="G58" s="6" t="n"/>
      <c r="H58" s="6" t="n"/>
      <c r="I58" s="3" t="n"/>
      <c r="J58" s="6" t="n"/>
      <c r="K58" s="6" t="n"/>
      <c r="L58" s="6" t="n"/>
      <c r="M58" s="3" t="n"/>
      <c r="N58" s="4" t="n"/>
      <c r="O58" s="3" t="n"/>
      <c r="P58" s="3" t="n"/>
      <c r="Q58" s="8" t="n"/>
      <c r="R58" s="6" t="n"/>
      <c r="S58" s="9">
        <f>IF($A58="","",IF($P58="Sim",1,0))</f>
        <v/>
      </c>
      <c r="T58" s="10">
        <f>IF($A58="","",IF($I58="Sim",$Q58,0))</f>
        <v/>
      </c>
      <c r="U58" s="11">
        <f>IF($A58="","",IFERROR(IF($O58="Sim",1,0),0))</f>
        <v/>
      </c>
      <c r="V58" s="12">
        <f>IF($A58="","",IFERROR(VLOOKUP($M58,'Apoio'!$A$2:$B$6,2,FALSE),"Status não cadastrado"))</f>
        <v/>
      </c>
    </row>
    <row r="59" ht="34" customHeight="1">
      <c r="A59" s="3" t="n"/>
      <c r="B59" s="4" t="n"/>
      <c r="C59" s="5" t="n"/>
      <c r="D59" s="6" t="n"/>
      <c r="E59" s="6" t="n"/>
      <c r="F59" s="7" t="n"/>
      <c r="G59" s="6" t="n"/>
      <c r="H59" s="6" t="n"/>
      <c r="I59" s="3" t="n"/>
      <c r="J59" s="6" t="n"/>
      <c r="K59" s="6" t="n"/>
      <c r="L59" s="6" t="n"/>
      <c r="M59" s="3" t="n"/>
      <c r="N59" s="4" t="n"/>
      <c r="O59" s="3" t="n"/>
      <c r="P59" s="3" t="n"/>
      <c r="Q59" s="8" t="n"/>
      <c r="R59" s="6" t="n"/>
      <c r="S59" s="9">
        <f>IF($A59="","",IF($P59="Sim",1,0))</f>
        <v/>
      </c>
      <c r="T59" s="10">
        <f>IF($A59="","",IF($I59="Sim",$Q59,0))</f>
        <v/>
      </c>
      <c r="U59" s="11">
        <f>IF($A59="","",IFERROR(IF($O59="Sim",1,0),0))</f>
        <v/>
      </c>
      <c r="V59" s="12">
        <f>IF($A59="","",IFERROR(VLOOKUP($M59,'Apoio'!$A$2:$B$6,2,FALSE),"Status não cadastrado"))</f>
        <v/>
      </c>
    </row>
    <row r="60" ht="34" customHeight="1">
      <c r="A60" s="3" t="n"/>
      <c r="B60" s="4" t="n"/>
      <c r="C60" s="5" t="n"/>
      <c r="D60" s="6" t="n"/>
      <c r="E60" s="6" t="n"/>
      <c r="F60" s="7" t="n"/>
      <c r="G60" s="6" t="n"/>
      <c r="H60" s="6" t="n"/>
      <c r="I60" s="3" t="n"/>
      <c r="J60" s="6" t="n"/>
      <c r="K60" s="6" t="n"/>
      <c r="L60" s="6" t="n"/>
      <c r="M60" s="3" t="n"/>
      <c r="N60" s="4" t="n"/>
      <c r="O60" s="3" t="n"/>
      <c r="P60" s="3" t="n"/>
      <c r="Q60" s="8" t="n"/>
      <c r="R60" s="6" t="n"/>
      <c r="S60" s="9">
        <f>IF($A60="","",IF($P60="Sim",1,0))</f>
        <v/>
      </c>
      <c r="T60" s="10">
        <f>IF($A60="","",IF($I60="Sim",$Q60,0))</f>
        <v/>
      </c>
      <c r="U60" s="11">
        <f>IF($A60="","",IFERROR(IF($O60="Sim",1,0),0))</f>
        <v/>
      </c>
      <c r="V60" s="12">
        <f>IF($A60="","",IFERROR(VLOOKUP($M60,'Apoio'!$A$2:$B$6,2,FALSE),"Status não cadastrado"))</f>
        <v/>
      </c>
    </row>
    <row r="61" ht="34" customHeight="1">
      <c r="A61" s="3" t="n"/>
      <c r="B61" s="4" t="n"/>
      <c r="C61" s="5" t="n"/>
      <c r="D61" s="6" t="n"/>
      <c r="E61" s="6" t="n"/>
      <c r="F61" s="7" t="n"/>
      <c r="G61" s="6" t="n"/>
      <c r="H61" s="6" t="n"/>
      <c r="I61" s="3" t="n"/>
      <c r="J61" s="6" t="n"/>
      <c r="K61" s="6" t="n"/>
      <c r="L61" s="6" t="n"/>
      <c r="M61" s="3" t="n"/>
      <c r="N61" s="4" t="n"/>
      <c r="O61" s="3" t="n"/>
      <c r="P61" s="3" t="n"/>
      <c r="Q61" s="8" t="n"/>
      <c r="R61" s="6" t="n"/>
      <c r="S61" s="9">
        <f>IF($A61="","",IF($P61="Sim",1,0))</f>
        <v/>
      </c>
      <c r="T61" s="10">
        <f>IF($A61="","",IF($I61="Sim",$Q61,0))</f>
        <v/>
      </c>
      <c r="U61" s="11">
        <f>IF($A61="","",IFERROR(IF($O61="Sim",1,0),0))</f>
        <v/>
      </c>
      <c r="V61" s="12">
        <f>IF($A61="","",IFERROR(VLOOKUP($M61,'Apoio'!$A$2:$B$6,2,FALSE),"Status não cadastrado"))</f>
        <v/>
      </c>
    </row>
    <row r="62" ht="34" customHeight="1">
      <c r="A62" s="3" t="n"/>
      <c r="B62" s="4" t="n"/>
      <c r="C62" s="5" t="n"/>
      <c r="D62" s="6" t="n"/>
      <c r="E62" s="6" t="n"/>
      <c r="F62" s="7" t="n"/>
      <c r="G62" s="6" t="n"/>
      <c r="H62" s="6" t="n"/>
      <c r="I62" s="3" t="n"/>
      <c r="J62" s="6" t="n"/>
      <c r="K62" s="6" t="n"/>
      <c r="L62" s="6" t="n"/>
      <c r="M62" s="3" t="n"/>
      <c r="N62" s="4" t="n"/>
      <c r="O62" s="3" t="n"/>
      <c r="P62" s="3" t="n"/>
      <c r="Q62" s="8" t="n"/>
      <c r="R62" s="6" t="n"/>
      <c r="S62" s="9">
        <f>IF($A62="","",IF($P62="Sim",1,0))</f>
        <v/>
      </c>
      <c r="T62" s="10">
        <f>IF($A62="","",IF($I62="Sim",$Q62,0))</f>
        <v/>
      </c>
      <c r="U62" s="11">
        <f>IF($A62="","",IFERROR(IF($O62="Sim",1,0),0))</f>
        <v/>
      </c>
      <c r="V62" s="12">
        <f>IF($A62="","",IFERROR(VLOOKUP($M62,'Apoio'!$A$2:$B$6,2,FALSE),"Status não cadastrado"))</f>
        <v/>
      </c>
    </row>
    <row r="63" ht="34" customHeight="1">
      <c r="A63" s="3" t="n"/>
      <c r="B63" s="4" t="n"/>
      <c r="C63" s="5" t="n"/>
      <c r="D63" s="6" t="n"/>
      <c r="E63" s="6" t="n"/>
      <c r="F63" s="7" t="n"/>
      <c r="G63" s="6" t="n"/>
      <c r="H63" s="6" t="n"/>
      <c r="I63" s="3" t="n"/>
      <c r="J63" s="6" t="n"/>
      <c r="K63" s="6" t="n"/>
      <c r="L63" s="6" t="n"/>
      <c r="M63" s="3" t="n"/>
      <c r="N63" s="4" t="n"/>
      <c r="O63" s="3" t="n"/>
      <c r="P63" s="3" t="n"/>
      <c r="Q63" s="8" t="n"/>
      <c r="R63" s="6" t="n"/>
      <c r="S63" s="9">
        <f>IF($A63="","",IF($P63="Sim",1,0))</f>
        <v/>
      </c>
      <c r="T63" s="10">
        <f>IF($A63="","",IF($I63="Sim",$Q63,0))</f>
        <v/>
      </c>
      <c r="U63" s="11">
        <f>IF($A63="","",IFERROR(IF($O63="Sim",1,0),0))</f>
        <v/>
      </c>
      <c r="V63" s="12">
        <f>IF($A63="","",IFERROR(VLOOKUP($M63,'Apoio'!$A$2:$B$6,2,FALSE),"Status não cadastrado"))</f>
        <v/>
      </c>
    </row>
    <row r="64" ht="34" customHeight="1">
      <c r="A64" s="3" t="n"/>
      <c r="B64" s="4" t="n"/>
      <c r="C64" s="5" t="n"/>
      <c r="D64" s="6" t="n"/>
      <c r="E64" s="6" t="n"/>
      <c r="F64" s="7" t="n"/>
      <c r="G64" s="6" t="n"/>
      <c r="H64" s="6" t="n"/>
      <c r="I64" s="3" t="n"/>
      <c r="J64" s="6" t="n"/>
      <c r="K64" s="6" t="n"/>
      <c r="L64" s="6" t="n"/>
      <c r="M64" s="3" t="n"/>
      <c r="N64" s="4" t="n"/>
      <c r="O64" s="3" t="n"/>
      <c r="P64" s="3" t="n"/>
      <c r="Q64" s="8" t="n"/>
      <c r="R64" s="6" t="n"/>
      <c r="S64" s="9">
        <f>IF($A64="","",IF($P64="Sim",1,0))</f>
        <v/>
      </c>
      <c r="T64" s="10">
        <f>IF($A64="","",IF($I64="Sim",$Q64,0))</f>
        <v/>
      </c>
      <c r="U64" s="11">
        <f>IF($A64="","",IFERROR(IF($O64="Sim",1,0),0))</f>
        <v/>
      </c>
      <c r="V64" s="12">
        <f>IF($A64="","",IFERROR(VLOOKUP($M64,'Apoio'!$A$2:$B$6,2,FALSE),"Status não cadastrado"))</f>
        <v/>
      </c>
    </row>
    <row r="65" ht="34" customHeight="1">
      <c r="A65" s="3" t="n"/>
      <c r="B65" s="4" t="n"/>
      <c r="C65" s="5" t="n"/>
      <c r="D65" s="6" t="n"/>
      <c r="E65" s="6" t="n"/>
      <c r="F65" s="7" t="n"/>
      <c r="G65" s="6" t="n"/>
      <c r="H65" s="6" t="n"/>
      <c r="I65" s="3" t="n"/>
      <c r="J65" s="6" t="n"/>
      <c r="K65" s="6" t="n"/>
      <c r="L65" s="6" t="n"/>
      <c r="M65" s="3" t="n"/>
      <c r="N65" s="4" t="n"/>
      <c r="O65" s="3" t="n"/>
      <c r="P65" s="3" t="n"/>
      <c r="Q65" s="8" t="n"/>
      <c r="R65" s="6" t="n"/>
      <c r="S65" s="9">
        <f>IF($A65="","",IF($P65="Sim",1,0))</f>
        <v/>
      </c>
      <c r="T65" s="10">
        <f>IF($A65="","",IF($I65="Sim",$Q65,0))</f>
        <v/>
      </c>
      <c r="U65" s="11">
        <f>IF($A65="","",IFERROR(IF($O65="Sim",1,0),0))</f>
        <v/>
      </c>
      <c r="V65" s="12">
        <f>IF($A65="","",IFERROR(VLOOKUP($M65,'Apoio'!$A$2:$B$6,2,FALSE),"Status não cadastrado"))</f>
        <v/>
      </c>
    </row>
    <row r="66" ht="34" customHeight="1">
      <c r="A66" s="3" t="n"/>
      <c r="B66" s="4" t="n"/>
      <c r="C66" s="5" t="n"/>
      <c r="D66" s="6" t="n"/>
      <c r="E66" s="6" t="n"/>
      <c r="F66" s="7" t="n"/>
      <c r="G66" s="6" t="n"/>
      <c r="H66" s="6" t="n"/>
      <c r="I66" s="3" t="n"/>
      <c r="J66" s="6" t="n"/>
      <c r="K66" s="6" t="n"/>
      <c r="L66" s="6" t="n"/>
      <c r="M66" s="3" t="n"/>
      <c r="N66" s="4" t="n"/>
      <c r="O66" s="3" t="n"/>
      <c r="P66" s="3" t="n"/>
      <c r="Q66" s="8" t="n"/>
      <c r="R66" s="6" t="n"/>
      <c r="S66" s="9">
        <f>IF($A66="","",IF($P66="Sim",1,0))</f>
        <v/>
      </c>
      <c r="T66" s="10">
        <f>IF($A66="","",IF($I66="Sim",$Q66,0))</f>
        <v/>
      </c>
      <c r="U66" s="11">
        <f>IF($A66="","",IFERROR(IF($O66="Sim",1,0),0))</f>
        <v/>
      </c>
      <c r="V66" s="12">
        <f>IF($A66="","",IFERROR(VLOOKUP($M66,'Apoio'!$A$2:$B$6,2,FALSE),"Status não cadastrado"))</f>
        <v/>
      </c>
    </row>
    <row r="67" ht="34" customHeight="1">
      <c r="A67" s="3" t="n"/>
      <c r="B67" s="4" t="n"/>
      <c r="C67" s="5" t="n"/>
      <c r="D67" s="6" t="n"/>
      <c r="E67" s="6" t="n"/>
      <c r="F67" s="7" t="n"/>
      <c r="G67" s="6" t="n"/>
      <c r="H67" s="6" t="n"/>
      <c r="I67" s="3" t="n"/>
      <c r="J67" s="6" t="n"/>
      <c r="K67" s="6" t="n"/>
      <c r="L67" s="6" t="n"/>
      <c r="M67" s="3" t="n"/>
      <c r="N67" s="4" t="n"/>
      <c r="O67" s="3" t="n"/>
      <c r="P67" s="3" t="n"/>
      <c r="Q67" s="8" t="n"/>
      <c r="R67" s="6" t="n"/>
      <c r="S67" s="9">
        <f>IF($A67="","",IF($P67="Sim",1,0))</f>
        <v/>
      </c>
      <c r="T67" s="10">
        <f>IF($A67="","",IF($I67="Sim",$Q67,0))</f>
        <v/>
      </c>
      <c r="U67" s="11">
        <f>IF($A67="","",IFERROR(IF($O67="Sim",1,0),0))</f>
        <v/>
      </c>
      <c r="V67" s="12">
        <f>IF($A67="","",IFERROR(VLOOKUP($M67,'Apoio'!$A$2:$B$6,2,FALSE),"Status não cadastrado"))</f>
        <v/>
      </c>
    </row>
    <row r="68" ht="34" customHeight="1">
      <c r="A68" s="3" t="n"/>
      <c r="B68" s="4" t="n"/>
      <c r="C68" s="5" t="n"/>
      <c r="D68" s="6" t="n"/>
      <c r="E68" s="6" t="n"/>
      <c r="F68" s="7" t="n"/>
      <c r="G68" s="6" t="n"/>
      <c r="H68" s="6" t="n"/>
      <c r="I68" s="3" t="n"/>
      <c r="J68" s="6" t="n"/>
      <c r="K68" s="6" t="n"/>
      <c r="L68" s="6" t="n"/>
      <c r="M68" s="3" t="n"/>
      <c r="N68" s="4" t="n"/>
      <c r="O68" s="3" t="n"/>
      <c r="P68" s="3" t="n"/>
      <c r="Q68" s="8" t="n"/>
      <c r="R68" s="6" t="n"/>
      <c r="S68" s="9">
        <f>IF($A68="","",IF($P68="Sim",1,0))</f>
        <v/>
      </c>
      <c r="T68" s="10">
        <f>IF($A68="","",IF($I68="Sim",$Q68,0))</f>
        <v/>
      </c>
      <c r="U68" s="11">
        <f>IF($A68="","",IFERROR(IF($O68="Sim",1,0),0))</f>
        <v/>
      </c>
      <c r="V68" s="12">
        <f>IF($A68="","",IFERROR(VLOOKUP($M68,'Apoio'!$A$2:$B$6,2,FALSE),"Status não cadastrado"))</f>
        <v/>
      </c>
    </row>
    <row r="69" ht="34" customHeight="1">
      <c r="A69" s="3" t="n"/>
      <c r="B69" s="4" t="n"/>
      <c r="C69" s="5" t="n"/>
      <c r="D69" s="6" t="n"/>
      <c r="E69" s="6" t="n"/>
      <c r="F69" s="7" t="n"/>
      <c r="G69" s="6" t="n"/>
      <c r="H69" s="6" t="n"/>
      <c r="I69" s="3" t="n"/>
      <c r="J69" s="6" t="n"/>
      <c r="K69" s="6" t="n"/>
      <c r="L69" s="6" t="n"/>
      <c r="M69" s="3" t="n"/>
      <c r="N69" s="4" t="n"/>
      <c r="O69" s="3" t="n"/>
      <c r="P69" s="3" t="n"/>
      <c r="Q69" s="8" t="n"/>
      <c r="R69" s="6" t="n"/>
      <c r="S69" s="9">
        <f>IF($A69="","",IF($P69="Sim",1,0))</f>
        <v/>
      </c>
      <c r="T69" s="10">
        <f>IF($A69="","",IF($I69="Sim",$Q69,0))</f>
        <v/>
      </c>
      <c r="U69" s="11">
        <f>IF($A69="","",IFERROR(IF($O69="Sim",1,0),0))</f>
        <v/>
      </c>
      <c r="V69" s="12">
        <f>IF($A69="","",IFERROR(VLOOKUP($M69,'Apoio'!$A$2:$B$6,2,FALSE),"Status não cadastrado"))</f>
        <v/>
      </c>
    </row>
    <row r="70" ht="34" customHeight="1">
      <c r="A70" s="3" t="n"/>
      <c r="B70" s="4" t="n"/>
      <c r="C70" s="5" t="n"/>
      <c r="D70" s="6" t="n"/>
      <c r="E70" s="6" t="n"/>
      <c r="F70" s="7" t="n"/>
      <c r="G70" s="6" t="n"/>
      <c r="H70" s="6" t="n"/>
      <c r="I70" s="3" t="n"/>
      <c r="J70" s="6" t="n"/>
      <c r="K70" s="6" t="n"/>
      <c r="L70" s="6" t="n"/>
      <c r="M70" s="3" t="n"/>
      <c r="N70" s="4" t="n"/>
      <c r="O70" s="3" t="n"/>
      <c r="P70" s="3" t="n"/>
      <c r="Q70" s="8" t="n"/>
      <c r="R70" s="6" t="n"/>
      <c r="S70" s="9">
        <f>IF($A70="","",IF($P70="Sim",1,0))</f>
        <v/>
      </c>
      <c r="T70" s="10">
        <f>IF($A70="","",IF($I70="Sim",$Q70,0))</f>
        <v/>
      </c>
      <c r="U70" s="11">
        <f>IF($A70="","",IFERROR(IF($O70="Sim",1,0),0))</f>
        <v/>
      </c>
      <c r="V70" s="12">
        <f>IF($A70="","",IFERROR(VLOOKUP($M70,'Apoio'!$A$2:$B$6,2,FALSE),"Status não cadastrado"))</f>
        <v/>
      </c>
    </row>
    <row r="71" ht="34" customHeight="1">
      <c r="A71" s="3" t="n"/>
      <c r="B71" s="4" t="n"/>
      <c r="C71" s="5" t="n"/>
      <c r="D71" s="6" t="n"/>
      <c r="E71" s="6" t="n"/>
      <c r="F71" s="7" t="n"/>
      <c r="G71" s="6" t="n"/>
      <c r="H71" s="6" t="n"/>
      <c r="I71" s="3" t="n"/>
      <c r="J71" s="6" t="n"/>
      <c r="K71" s="6" t="n"/>
      <c r="L71" s="6" t="n"/>
      <c r="M71" s="3" t="n"/>
      <c r="N71" s="4" t="n"/>
      <c r="O71" s="3" t="n"/>
      <c r="P71" s="3" t="n"/>
      <c r="Q71" s="8" t="n"/>
      <c r="R71" s="6" t="n"/>
      <c r="S71" s="9">
        <f>IF($A71="","",IF($P71="Sim",1,0))</f>
        <v/>
      </c>
      <c r="T71" s="10">
        <f>IF($A71="","",IF($I71="Sim",$Q71,0))</f>
        <v/>
      </c>
      <c r="U71" s="11">
        <f>IF($A71="","",IFERROR(IF($O71="Sim",1,0),0))</f>
        <v/>
      </c>
      <c r="V71" s="12">
        <f>IF($A71="","",IFERROR(VLOOKUP($M71,'Apoio'!$A$2:$B$6,2,FALSE),"Status não cadastrado"))</f>
        <v/>
      </c>
    </row>
    <row r="72" ht="34" customHeight="1">
      <c r="A72" s="3" t="n"/>
      <c r="B72" s="4" t="n"/>
      <c r="C72" s="5" t="n"/>
      <c r="D72" s="6" t="n"/>
      <c r="E72" s="6" t="n"/>
      <c r="F72" s="7" t="n"/>
      <c r="G72" s="6" t="n"/>
      <c r="H72" s="6" t="n"/>
      <c r="I72" s="3" t="n"/>
      <c r="J72" s="6" t="n"/>
      <c r="K72" s="6" t="n"/>
      <c r="L72" s="6" t="n"/>
      <c r="M72" s="3" t="n"/>
      <c r="N72" s="4" t="n"/>
      <c r="O72" s="3" t="n"/>
      <c r="P72" s="3" t="n"/>
      <c r="Q72" s="8" t="n"/>
      <c r="R72" s="6" t="n"/>
      <c r="S72" s="9">
        <f>IF($A72="","",IF($P72="Sim",1,0))</f>
        <v/>
      </c>
      <c r="T72" s="10">
        <f>IF($A72="","",IF($I72="Sim",$Q72,0))</f>
        <v/>
      </c>
      <c r="U72" s="11">
        <f>IF($A72="","",IFERROR(IF($O72="Sim",1,0),0))</f>
        <v/>
      </c>
      <c r="V72" s="12">
        <f>IF($A72="","",IFERROR(VLOOKUP($M72,'Apoio'!$A$2:$B$6,2,FALSE),"Status não cadastrado"))</f>
        <v/>
      </c>
    </row>
    <row r="73" ht="34" customHeight="1">
      <c r="A73" s="3" t="n"/>
      <c r="B73" s="4" t="n"/>
      <c r="C73" s="5" t="n"/>
      <c r="D73" s="6" t="n"/>
      <c r="E73" s="6" t="n"/>
      <c r="F73" s="7" t="n"/>
      <c r="G73" s="6" t="n"/>
      <c r="H73" s="6" t="n"/>
      <c r="I73" s="3" t="n"/>
      <c r="J73" s="6" t="n"/>
      <c r="K73" s="6" t="n"/>
      <c r="L73" s="6" t="n"/>
      <c r="M73" s="3" t="n"/>
      <c r="N73" s="4" t="n"/>
      <c r="O73" s="3" t="n"/>
      <c r="P73" s="3" t="n"/>
      <c r="Q73" s="8" t="n"/>
      <c r="R73" s="6" t="n"/>
      <c r="S73" s="9">
        <f>IF($A73="","",IF($P73="Sim",1,0))</f>
        <v/>
      </c>
      <c r="T73" s="10">
        <f>IF($A73="","",IF($I73="Sim",$Q73,0))</f>
        <v/>
      </c>
      <c r="U73" s="11">
        <f>IF($A73="","",IFERROR(IF($O73="Sim",1,0),0))</f>
        <v/>
      </c>
      <c r="V73" s="12">
        <f>IF($A73="","",IFERROR(VLOOKUP($M73,'Apoio'!$A$2:$B$6,2,FALSE),"Status não cadastrado"))</f>
        <v/>
      </c>
    </row>
    <row r="74" ht="34" customHeight="1">
      <c r="A74" s="3" t="n"/>
      <c r="B74" s="4" t="n"/>
      <c r="C74" s="5" t="n"/>
      <c r="D74" s="6" t="n"/>
      <c r="E74" s="6" t="n"/>
      <c r="F74" s="7" t="n"/>
      <c r="G74" s="6" t="n"/>
      <c r="H74" s="6" t="n"/>
      <c r="I74" s="3" t="n"/>
      <c r="J74" s="6" t="n"/>
      <c r="K74" s="6" t="n"/>
      <c r="L74" s="6" t="n"/>
      <c r="M74" s="3" t="n"/>
      <c r="N74" s="4" t="n"/>
      <c r="O74" s="3" t="n"/>
      <c r="P74" s="3" t="n"/>
      <c r="Q74" s="8" t="n"/>
      <c r="R74" s="6" t="n"/>
      <c r="S74" s="9">
        <f>IF($A74="","",IF($P74="Sim",1,0))</f>
        <v/>
      </c>
      <c r="T74" s="10">
        <f>IF($A74="","",IF($I74="Sim",$Q74,0))</f>
        <v/>
      </c>
      <c r="U74" s="11">
        <f>IF($A74="","",IFERROR(IF($O74="Sim",1,0),0))</f>
        <v/>
      </c>
      <c r="V74" s="12">
        <f>IF($A74="","",IFERROR(VLOOKUP($M74,'Apoio'!$A$2:$B$6,2,FALSE),"Status não cadastrado"))</f>
        <v/>
      </c>
    </row>
    <row r="75" ht="34" customHeight="1">
      <c r="A75" s="3" t="n"/>
      <c r="B75" s="4" t="n"/>
      <c r="C75" s="5" t="n"/>
      <c r="D75" s="6" t="n"/>
      <c r="E75" s="6" t="n"/>
      <c r="F75" s="7" t="n"/>
      <c r="G75" s="6" t="n"/>
      <c r="H75" s="6" t="n"/>
      <c r="I75" s="3" t="n"/>
      <c r="J75" s="6" t="n"/>
      <c r="K75" s="6" t="n"/>
      <c r="L75" s="6" t="n"/>
      <c r="M75" s="3" t="n"/>
      <c r="N75" s="4" t="n"/>
      <c r="O75" s="3" t="n"/>
      <c r="P75" s="3" t="n"/>
      <c r="Q75" s="8" t="n"/>
      <c r="R75" s="6" t="n"/>
      <c r="S75" s="9">
        <f>IF($A75="","",IF($P75="Sim",1,0))</f>
        <v/>
      </c>
      <c r="T75" s="10">
        <f>IF($A75="","",IF($I75="Sim",$Q75,0))</f>
        <v/>
      </c>
      <c r="U75" s="11">
        <f>IF($A75="","",IFERROR(IF($O75="Sim",1,0),0))</f>
        <v/>
      </c>
      <c r="V75" s="12">
        <f>IF($A75="","",IFERROR(VLOOKUP($M75,'Apoio'!$A$2:$B$6,2,FALSE),"Status não cadastrado"))</f>
        <v/>
      </c>
    </row>
    <row r="76" ht="34" customHeight="1">
      <c r="A76" s="3" t="n"/>
      <c r="B76" s="4" t="n"/>
      <c r="C76" s="5" t="n"/>
      <c r="D76" s="6" t="n"/>
      <c r="E76" s="6" t="n"/>
      <c r="F76" s="7" t="n"/>
      <c r="G76" s="6" t="n"/>
      <c r="H76" s="6" t="n"/>
      <c r="I76" s="3" t="n"/>
      <c r="J76" s="6" t="n"/>
      <c r="K76" s="6" t="n"/>
      <c r="L76" s="6" t="n"/>
      <c r="M76" s="3" t="n"/>
      <c r="N76" s="4" t="n"/>
      <c r="O76" s="3" t="n"/>
      <c r="P76" s="3" t="n"/>
      <c r="Q76" s="8" t="n"/>
      <c r="R76" s="6" t="n"/>
      <c r="S76" s="9">
        <f>IF($A76="","",IF($P76="Sim",1,0))</f>
        <v/>
      </c>
      <c r="T76" s="10">
        <f>IF($A76="","",IF($I76="Sim",$Q76,0))</f>
        <v/>
      </c>
      <c r="U76" s="11">
        <f>IF($A76="","",IFERROR(IF($O76="Sim",1,0),0))</f>
        <v/>
      </c>
      <c r="V76" s="12">
        <f>IF($A76="","",IFERROR(VLOOKUP($M76,'Apoio'!$A$2:$B$6,2,FALSE),"Status não cadastrado"))</f>
        <v/>
      </c>
    </row>
    <row r="77" ht="34" customHeight="1">
      <c r="A77" s="3" t="n"/>
      <c r="B77" s="4" t="n"/>
      <c r="C77" s="5" t="n"/>
      <c r="D77" s="6" t="n"/>
      <c r="E77" s="6" t="n"/>
      <c r="F77" s="7" t="n"/>
      <c r="G77" s="6" t="n"/>
      <c r="H77" s="6" t="n"/>
      <c r="I77" s="3" t="n"/>
      <c r="J77" s="6" t="n"/>
      <c r="K77" s="6" t="n"/>
      <c r="L77" s="6" t="n"/>
      <c r="M77" s="3" t="n"/>
      <c r="N77" s="4" t="n"/>
      <c r="O77" s="3" t="n"/>
      <c r="P77" s="3" t="n"/>
      <c r="Q77" s="8" t="n"/>
      <c r="R77" s="6" t="n"/>
      <c r="S77" s="9">
        <f>IF($A77="","",IF($P77="Sim",1,0))</f>
        <v/>
      </c>
      <c r="T77" s="10">
        <f>IF($A77="","",IF($I77="Sim",$Q77,0))</f>
        <v/>
      </c>
      <c r="U77" s="11">
        <f>IF($A77="","",IFERROR(IF($O77="Sim",1,0),0))</f>
        <v/>
      </c>
      <c r="V77" s="12">
        <f>IF($A77="","",IFERROR(VLOOKUP($M77,'Apoio'!$A$2:$B$6,2,FALSE),"Status não cadastrado"))</f>
        <v/>
      </c>
    </row>
    <row r="78" ht="34" customHeight="1">
      <c r="A78" s="3" t="n"/>
      <c r="B78" s="4" t="n"/>
      <c r="C78" s="5" t="n"/>
      <c r="D78" s="6" t="n"/>
      <c r="E78" s="6" t="n"/>
      <c r="F78" s="7" t="n"/>
      <c r="G78" s="6" t="n"/>
      <c r="H78" s="6" t="n"/>
      <c r="I78" s="3" t="n"/>
      <c r="J78" s="6" t="n"/>
      <c r="K78" s="6" t="n"/>
      <c r="L78" s="6" t="n"/>
      <c r="M78" s="3" t="n"/>
      <c r="N78" s="4" t="n"/>
      <c r="O78" s="3" t="n"/>
      <c r="P78" s="3" t="n"/>
      <c r="Q78" s="8" t="n"/>
      <c r="R78" s="6" t="n"/>
      <c r="S78" s="9">
        <f>IF($A78="","",IF($P78="Sim",1,0))</f>
        <v/>
      </c>
      <c r="T78" s="10">
        <f>IF($A78="","",IF($I78="Sim",$Q78,0))</f>
        <v/>
      </c>
      <c r="U78" s="11">
        <f>IF($A78="","",IFERROR(IF($O78="Sim",1,0),0))</f>
        <v/>
      </c>
      <c r="V78" s="12">
        <f>IF($A78="","",IFERROR(VLOOKUP($M78,'Apoio'!$A$2:$B$6,2,FALSE),"Status não cadastrado"))</f>
        <v/>
      </c>
    </row>
    <row r="79" ht="34" customHeight="1">
      <c r="A79" s="3" t="n"/>
      <c r="B79" s="4" t="n"/>
      <c r="C79" s="5" t="n"/>
      <c r="D79" s="6" t="n"/>
      <c r="E79" s="6" t="n"/>
      <c r="F79" s="7" t="n"/>
      <c r="G79" s="6" t="n"/>
      <c r="H79" s="6" t="n"/>
      <c r="I79" s="3" t="n"/>
      <c r="J79" s="6" t="n"/>
      <c r="K79" s="6" t="n"/>
      <c r="L79" s="6" t="n"/>
      <c r="M79" s="3" t="n"/>
      <c r="N79" s="4" t="n"/>
      <c r="O79" s="3" t="n"/>
      <c r="P79" s="3" t="n"/>
      <c r="Q79" s="8" t="n"/>
      <c r="R79" s="6" t="n"/>
      <c r="S79" s="9">
        <f>IF($A79="","",IF($P79="Sim",1,0))</f>
        <v/>
      </c>
      <c r="T79" s="10">
        <f>IF($A79="","",IF($I79="Sim",$Q79,0))</f>
        <v/>
      </c>
      <c r="U79" s="11">
        <f>IF($A79="","",IFERROR(IF($O79="Sim",1,0),0))</f>
        <v/>
      </c>
      <c r="V79" s="12">
        <f>IF($A79="","",IFERROR(VLOOKUP($M79,'Apoio'!$A$2:$B$6,2,FALSE),"Status não cadastrado"))</f>
        <v/>
      </c>
    </row>
    <row r="80" ht="34" customHeight="1">
      <c r="A80" s="3" t="n"/>
      <c r="B80" s="4" t="n"/>
      <c r="C80" s="5" t="n"/>
      <c r="D80" s="6" t="n"/>
      <c r="E80" s="6" t="n"/>
      <c r="F80" s="7" t="n"/>
      <c r="G80" s="6" t="n"/>
      <c r="H80" s="6" t="n"/>
      <c r="I80" s="3" t="n"/>
      <c r="J80" s="6" t="n"/>
      <c r="K80" s="6" t="n"/>
      <c r="L80" s="6" t="n"/>
      <c r="M80" s="3" t="n"/>
      <c r="N80" s="4" t="n"/>
      <c r="O80" s="3" t="n"/>
      <c r="P80" s="3" t="n"/>
      <c r="Q80" s="8" t="n"/>
      <c r="R80" s="6" t="n"/>
      <c r="S80" s="9">
        <f>IF($A80="","",IF($P80="Sim",1,0))</f>
        <v/>
      </c>
      <c r="T80" s="10">
        <f>IF($A80="","",IF($I80="Sim",$Q80,0))</f>
        <v/>
      </c>
      <c r="U80" s="11">
        <f>IF($A80="","",IFERROR(IF($O80="Sim",1,0),0))</f>
        <v/>
      </c>
      <c r="V80" s="12">
        <f>IF($A80="","",IFERROR(VLOOKUP($M80,'Apoio'!$A$2:$B$6,2,FALSE),"Status não cadastrado"))</f>
        <v/>
      </c>
    </row>
    <row r="81" ht="34" customHeight="1">
      <c r="A81" s="3" t="n"/>
      <c r="B81" s="4" t="n"/>
      <c r="C81" s="5" t="n"/>
      <c r="D81" s="6" t="n"/>
      <c r="E81" s="6" t="n"/>
      <c r="F81" s="7" t="n"/>
      <c r="G81" s="6" t="n"/>
      <c r="H81" s="6" t="n"/>
      <c r="I81" s="3" t="n"/>
      <c r="J81" s="6" t="n"/>
      <c r="K81" s="6" t="n"/>
      <c r="L81" s="6" t="n"/>
      <c r="M81" s="3" t="n"/>
      <c r="N81" s="4" t="n"/>
      <c r="O81" s="3" t="n"/>
      <c r="P81" s="3" t="n"/>
      <c r="Q81" s="8" t="n"/>
      <c r="R81" s="6" t="n"/>
      <c r="S81" s="9">
        <f>IF($A81="","",IF($P81="Sim",1,0))</f>
        <v/>
      </c>
      <c r="T81" s="10">
        <f>IF($A81="","",IF($I81="Sim",$Q81,0))</f>
        <v/>
      </c>
      <c r="U81" s="11">
        <f>IF($A81="","",IFERROR(IF($O81="Sim",1,0),0))</f>
        <v/>
      </c>
      <c r="V81" s="12">
        <f>IF($A81="","",IFERROR(VLOOKUP($M81,'Apoio'!$A$2:$B$6,2,FALSE),"Status não cadastrado"))</f>
        <v/>
      </c>
    </row>
    <row r="82" ht="34" customHeight="1">
      <c r="A82" s="3" t="n"/>
      <c r="B82" s="4" t="n"/>
      <c r="C82" s="5" t="n"/>
      <c r="D82" s="6" t="n"/>
      <c r="E82" s="6" t="n"/>
      <c r="F82" s="7" t="n"/>
      <c r="G82" s="6" t="n"/>
      <c r="H82" s="6" t="n"/>
      <c r="I82" s="3" t="n"/>
      <c r="J82" s="6" t="n"/>
      <c r="K82" s="6" t="n"/>
      <c r="L82" s="6" t="n"/>
      <c r="M82" s="3" t="n"/>
      <c r="N82" s="4" t="n"/>
      <c r="O82" s="3" t="n"/>
      <c r="P82" s="3" t="n"/>
      <c r="Q82" s="8" t="n"/>
      <c r="R82" s="6" t="n"/>
      <c r="S82" s="9">
        <f>IF($A82="","",IF($P82="Sim",1,0))</f>
        <v/>
      </c>
      <c r="T82" s="10">
        <f>IF($A82="","",IF($I82="Sim",$Q82,0))</f>
        <v/>
      </c>
      <c r="U82" s="11">
        <f>IF($A82="","",IFERROR(IF($O82="Sim",1,0),0))</f>
        <v/>
      </c>
      <c r="V82" s="12">
        <f>IF($A82="","",IFERROR(VLOOKUP($M82,'Apoio'!$A$2:$B$6,2,FALSE),"Status não cadastrado"))</f>
        <v/>
      </c>
    </row>
    <row r="83" ht="34" customHeight="1">
      <c r="A83" s="3" t="n"/>
      <c r="B83" s="4" t="n"/>
      <c r="C83" s="5" t="n"/>
      <c r="D83" s="6" t="n"/>
      <c r="E83" s="6" t="n"/>
      <c r="F83" s="7" t="n"/>
      <c r="G83" s="6" t="n"/>
      <c r="H83" s="6" t="n"/>
      <c r="I83" s="3" t="n"/>
      <c r="J83" s="6" t="n"/>
      <c r="K83" s="6" t="n"/>
      <c r="L83" s="6" t="n"/>
      <c r="M83" s="3" t="n"/>
      <c r="N83" s="4" t="n"/>
      <c r="O83" s="3" t="n"/>
      <c r="P83" s="3" t="n"/>
      <c r="Q83" s="8" t="n"/>
      <c r="R83" s="6" t="n"/>
      <c r="S83" s="9">
        <f>IF($A83="","",IF($P83="Sim",1,0))</f>
        <v/>
      </c>
      <c r="T83" s="10">
        <f>IF($A83="","",IF($I83="Sim",$Q83,0))</f>
        <v/>
      </c>
      <c r="U83" s="11">
        <f>IF($A83="","",IFERROR(IF($O83="Sim",1,0),0))</f>
        <v/>
      </c>
      <c r="V83" s="12">
        <f>IF($A83="","",IFERROR(VLOOKUP($M83,'Apoio'!$A$2:$B$6,2,FALSE),"Status não cadastrado"))</f>
        <v/>
      </c>
    </row>
    <row r="84" ht="34" customHeight="1">
      <c r="A84" s="3" t="n"/>
      <c r="B84" s="4" t="n"/>
      <c r="C84" s="5" t="n"/>
      <c r="D84" s="6" t="n"/>
      <c r="E84" s="6" t="n"/>
      <c r="F84" s="7" t="n"/>
      <c r="G84" s="6" t="n"/>
      <c r="H84" s="6" t="n"/>
      <c r="I84" s="3" t="n"/>
      <c r="J84" s="6" t="n"/>
      <c r="K84" s="6" t="n"/>
      <c r="L84" s="6" t="n"/>
      <c r="M84" s="3" t="n"/>
      <c r="N84" s="4" t="n"/>
      <c r="O84" s="3" t="n"/>
      <c r="P84" s="3" t="n"/>
      <c r="Q84" s="8" t="n"/>
      <c r="R84" s="6" t="n"/>
      <c r="S84" s="9">
        <f>IF($A84="","",IF($P84="Sim",1,0))</f>
        <v/>
      </c>
      <c r="T84" s="10">
        <f>IF($A84="","",IF($I84="Sim",$Q84,0))</f>
        <v/>
      </c>
      <c r="U84" s="11">
        <f>IF($A84="","",IFERROR(IF($O84="Sim",1,0),0))</f>
        <v/>
      </c>
      <c r="V84" s="12">
        <f>IF($A84="","",IFERROR(VLOOKUP($M84,'Apoio'!$A$2:$B$6,2,FALSE),"Status não cadastrado"))</f>
        <v/>
      </c>
    </row>
    <row r="85" ht="34" customHeight="1">
      <c r="A85" s="3" t="n"/>
      <c r="B85" s="4" t="n"/>
      <c r="C85" s="5" t="n"/>
      <c r="D85" s="6" t="n"/>
      <c r="E85" s="6" t="n"/>
      <c r="F85" s="7" t="n"/>
      <c r="G85" s="6" t="n"/>
      <c r="H85" s="6" t="n"/>
      <c r="I85" s="3" t="n"/>
      <c r="J85" s="6" t="n"/>
      <c r="K85" s="6" t="n"/>
      <c r="L85" s="6" t="n"/>
      <c r="M85" s="3" t="n"/>
      <c r="N85" s="4" t="n"/>
      <c r="O85" s="3" t="n"/>
      <c r="P85" s="3" t="n"/>
      <c r="Q85" s="8" t="n"/>
      <c r="R85" s="6" t="n"/>
      <c r="S85" s="9">
        <f>IF($A85="","",IF($P85="Sim",1,0))</f>
        <v/>
      </c>
      <c r="T85" s="10">
        <f>IF($A85="","",IF($I85="Sim",$Q85,0))</f>
        <v/>
      </c>
      <c r="U85" s="11">
        <f>IF($A85="","",IFERROR(IF($O85="Sim",1,0),0))</f>
        <v/>
      </c>
      <c r="V85" s="12">
        <f>IF($A85="","",IFERROR(VLOOKUP($M85,'Apoio'!$A$2:$B$6,2,FALSE),"Status não cadastrado"))</f>
        <v/>
      </c>
    </row>
    <row r="86" ht="34" customHeight="1">
      <c r="A86" s="3" t="n"/>
      <c r="B86" s="4" t="n"/>
      <c r="C86" s="5" t="n"/>
      <c r="D86" s="6" t="n"/>
      <c r="E86" s="6" t="n"/>
      <c r="F86" s="7" t="n"/>
      <c r="G86" s="6" t="n"/>
      <c r="H86" s="6" t="n"/>
      <c r="I86" s="3" t="n"/>
      <c r="J86" s="6" t="n"/>
      <c r="K86" s="6" t="n"/>
      <c r="L86" s="6" t="n"/>
      <c r="M86" s="3" t="n"/>
      <c r="N86" s="4" t="n"/>
      <c r="O86" s="3" t="n"/>
      <c r="P86" s="3" t="n"/>
      <c r="Q86" s="8" t="n"/>
      <c r="R86" s="6" t="n"/>
      <c r="S86" s="9">
        <f>IF($A86="","",IF($P86="Sim",1,0))</f>
        <v/>
      </c>
      <c r="T86" s="10">
        <f>IF($A86="","",IF($I86="Sim",$Q86,0))</f>
        <v/>
      </c>
      <c r="U86" s="11">
        <f>IF($A86="","",IFERROR(IF($O86="Sim",1,0),0))</f>
        <v/>
      </c>
      <c r="V86" s="12">
        <f>IF($A86="","",IFERROR(VLOOKUP($M86,'Apoio'!$A$2:$B$6,2,FALSE),"Status não cadastrado"))</f>
        <v/>
      </c>
    </row>
    <row r="87" ht="34" customHeight="1">
      <c r="A87" s="3" t="n"/>
      <c r="B87" s="4" t="n"/>
      <c r="C87" s="5" t="n"/>
      <c r="D87" s="6" t="n"/>
      <c r="E87" s="6" t="n"/>
      <c r="F87" s="7" t="n"/>
      <c r="G87" s="6" t="n"/>
      <c r="H87" s="6" t="n"/>
      <c r="I87" s="3" t="n"/>
      <c r="J87" s="6" t="n"/>
      <c r="K87" s="6" t="n"/>
      <c r="L87" s="6" t="n"/>
      <c r="M87" s="3" t="n"/>
      <c r="N87" s="4" t="n"/>
      <c r="O87" s="3" t="n"/>
      <c r="P87" s="3" t="n"/>
      <c r="Q87" s="8" t="n"/>
      <c r="R87" s="6" t="n"/>
      <c r="S87" s="9">
        <f>IF($A87="","",IF($P87="Sim",1,0))</f>
        <v/>
      </c>
      <c r="T87" s="10">
        <f>IF($A87="","",IF($I87="Sim",$Q87,0))</f>
        <v/>
      </c>
      <c r="U87" s="11">
        <f>IF($A87="","",IFERROR(IF($O87="Sim",1,0),0))</f>
        <v/>
      </c>
      <c r="V87" s="12">
        <f>IF($A87="","",IFERROR(VLOOKUP($M87,'Apoio'!$A$2:$B$6,2,FALSE),"Status não cadastrado"))</f>
        <v/>
      </c>
    </row>
    <row r="88" ht="34" customHeight="1">
      <c r="A88" s="3" t="n"/>
      <c r="B88" s="4" t="n"/>
      <c r="C88" s="5" t="n"/>
      <c r="D88" s="6" t="n"/>
      <c r="E88" s="6" t="n"/>
      <c r="F88" s="7" t="n"/>
      <c r="G88" s="6" t="n"/>
      <c r="H88" s="6" t="n"/>
      <c r="I88" s="3" t="n"/>
      <c r="J88" s="6" t="n"/>
      <c r="K88" s="6" t="n"/>
      <c r="L88" s="6" t="n"/>
      <c r="M88" s="3" t="n"/>
      <c r="N88" s="4" t="n"/>
      <c r="O88" s="3" t="n"/>
      <c r="P88" s="3" t="n"/>
      <c r="Q88" s="8" t="n"/>
      <c r="R88" s="6" t="n"/>
      <c r="S88" s="9">
        <f>IF($A88="","",IF($P88="Sim",1,0))</f>
        <v/>
      </c>
      <c r="T88" s="10">
        <f>IF($A88="","",IF($I88="Sim",$Q88,0))</f>
        <v/>
      </c>
      <c r="U88" s="11">
        <f>IF($A88="","",IFERROR(IF($O88="Sim",1,0),0))</f>
        <v/>
      </c>
      <c r="V88" s="12">
        <f>IF($A88="","",IFERROR(VLOOKUP($M88,'Apoio'!$A$2:$B$6,2,FALSE),"Status não cadastrado"))</f>
        <v/>
      </c>
    </row>
    <row r="89" ht="34" customHeight="1">
      <c r="A89" s="3" t="n"/>
      <c r="B89" s="4" t="n"/>
      <c r="C89" s="5" t="n"/>
      <c r="D89" s="6" t="n"/>
      <c r="E89" s="6" t="n"/>
      <c r="F89" s="7" t="n"/>
      <c r="G89" s="6" t="n"/>
      <c r="H89" s="6" t="n"/>
      <c r="I89" s="3" t="n"/>
      <c r="J89" s="6" t="n"/>
      <c r="K89" s="6" t="n"/>
      <c r="L89" s="6" t="n"/>
      <c r="M89" s="3" t="n"/>
      <c r="N89" s="4" t="n"/>
      <c r="O89" s="3" t="n"/>
      <c r="P89" s="3" t="n"/>
      <c r="Q89" s="8" t="n"/>
      <c r="R89" s="6" t="n"/>
      <c r="S89" s="9">
        <f>IF($A89="","",IF($P89="Sim",1,0))</f>
        <v/>
      </c>
      <c r="T89" s="10">
        <f>IF($A89="","",IF($I89="Sim",$Q89,0))</f>
        <v/>
      </c>
      <c r="U89" s="11">
        <f>IF($A89="","",IFERROR(IF($O89="Sim",1,0),0))</f>
        <v/>
      </c>
      <c r="V89" s="12">
        <f>IF($A89="","",IFERROR(VLOOKUP($M89,'Apoio'!$A$2:$B$6,2,FALSE),"Status não cadastrado"))</f>
        <v/>
      </c>
    </row>
    <row r="90" ht="34" customHeight="1">
      <c r="A90" s="3" t="n"/>
      <c r="B90" s="4" t="n"/>
      <c r="C90" s="5" t="n"/>
      <c r="D90" s="6" t="n"/>
      <c r="E90" s="6" t="n"/>
      <c r="F90" s="7" t="n"/>
      <c r="G90" s="6" t="n"/>
      <c r="H90" s="6" t="n"/>
      <c r="I90" s="3" t="n"/>
      <c r="J90" s="6" t="n"/>
      <c r="K90" s="6" t="n"/>
      <c r="L90" s="6" t="n"/>
      <c r="M90" s="3" t="n"/>
      <c r="N90" s="4" t="n"/>
      <c r="O90" s="3" t="n"/>
      <c r="P90" s="3" t="n"/>
      <c r="Q90" s="8" t="n"/>
      <c r="R90" s="6" t="n"/>
      <c r="S90" s="9">
        <f>IF($A90="","",IF($P90="Sim",1,0))</f>
        <v/>
      </c>
      <c r="T90" s="10">
        <f>IF($A90="","",IF($I90="Sim",$Q90,0))</f>
        <v/>
      </c>
      <c r="U90" s="11">
        <f>IF($A90="","",IFERROR(IF($O90="Sim",1,0),0))</f>
        <v/>
      </c>
      <c r="V90" s="12">
        <f>IF($A90="","",IFERROR(VLOOKUP($M90,'Apoio'!$A$2:$B$6,2,FALSE),"Status não cadastrado"))</f>
        <v/>
      </c>
    </row>
    <row r="91" ht="34" customHeight="1">
      <c r="A91" s="3" t="n"/>
      <c r="B91" s="4" t="n"/>
      <c r="C91" s="5" t="n"/>
      <c r="D91" s="6" t="n"/>
      <c r="E91" s="6" t="n"/>
      <c r="F91" s="7" t="n"/>
      <c r="G91" s="6" t="n"/>
      <c r="H91" s="6" t="n"/>
      <c r="I91" s="3" t="n"/>
      <c r="J91" s="6" t="n"/>
      <c r="K91" s="6" t="n"/>
      <c r="L91" s="6" t="n"/>
      <c r="M91" s="3" t="n"/>
      <c r="N91" s="4" t="n"/>
      <c r="O91" s="3" t="n"/>
      <c r="P91" s="3" t="n"/>
      <c r="Q91" s="8" t="n"/>
      <c r="R91" s="6" t="n"/>
      <c r="S91" s="9">
        <f>IF($A91="","",IF($P91="Sim",1,0))</f>
        <v/>
      </c>
      <c r="T91" s="10">
        <f>IF($A91="","",IF($I91="Sim",$Q91,0))</f>
        <v/>
      </c>
      <c r="U91" s="11">
        <f>IF($A91="","",IFERROR(IF($O91="Sim",1,0),0))</f>
        <v/>
      </c>
      <c r="V91" s="12">
        <f>IF($A91="","",IFERROR(VLOOKUP($M91,'Apoio'!$A$2:$B$6,2,FALSE),"Status não cadastrado"))</f>
        <v/>
      </c>
    </row>
    <row r="92" ht="34" customHeight="1">
      <c r="A92" s="3" t="n"/>
      <c r="B92" s="4" t="n"/>
      <c r="C92" s="5" t="n"/>
      <c r="D92" s="6" t="n"/>
      <c r="E92" s="6" t="n"/>
      <c r="F92" s="7" t="n"/>
      <c r="G92" s="6" t="n"/>
      <c r="H92" s="6" t="n"/>
      <c r="I92" s="3" t="n"/>
      <c r="J92" s="6" t="n"/>
      <c r="K92" s="6" t="n"/>
      <c r="L92" s="6" t="n"/>
      <c r="M92" s="3" t="n"/>
      <c r="N92" s="4" t="n"/>
      <c r="O92" s="3" t="n"/>
      <c r="P92" s="3" t="n"/>
      <c r="Q92" s="8" t="n"/>
      <c r="R92" s="6" t="n"/>
      <c r="S92" s="9">
        <f>IF($A92="","",IF($P92="Sim",1,0))</f>
        <v/>
      </c>
      <c r="T92" s="10">
        <f>IF($A92="","",IF($I92="Sim",$Q92,0))</f>
        <v/>
      </c>
      <c r="U92" s="11">
        <f>IF($A92="","",IFERROR(IF($O92="Sim",1,0),0))</f>
        <v/>
      </c>
      <c r="V92" s="12">
        <f>IF($A92="","",IFERROR(VLOOKUP($M92,'Apoio'!$A$2:$B$6,2,FALSE),"Status não cadastrado"))</f>
        <v/>
      </c>
    </row>
    <row r="93" ht="34" customHeight="1">
      <c r="A93" s="3" t="n"/>
      <c r="B93" s="4" t="n"/>
      <c r="C93" s="5" t="n"/>
      <c r="D93" s="6" t="n"/>
      <c r="E93" s="6" t="n"/>
      <c r="F93" s="7" t="n"/>
      <c r="G93" s="6" t="n"/>
      <c r="H93" s="6" t="n"/>
      <c r="I93" s="3" t="n"/>
      <c r="J93" s="6" t="n"/>
      <c r="K93" s="6" t="n"/>
      <c r="L93" s="6" t="n"/>
      <c r="M93" s="3" t="n"/>
      <c r="N93" s="4" t="n"/>
      <c r="O93" s="3" t="n"/>
      <c r="P93" s="3" t="n"/>
      <c r="Q93" s="8" t="n"/>
      <c r="R93" s="6" t="n"/>
      <c r="S93" s="9">
        <f>IF($A93="","",IF($P93="Sim",1,0))</f>
        <v/>
      </c>
      <c r="T93" s="10">
        <f>IF($A93="","",IF($I93="Sim",$Q93,0))</f>
        <v/>
      </c>
      <c r="U93" s="11">
        <f>IF($A93="","",IFERROR(IF($O93="Sim",1,0),0))</f>
        <v/>
      </c>
      <c r="V93" s="12">
        <f>IF($A93="","",IFERROR(VLOOKUP($M93,'Apoio'!$A$2:$B$6,2,FALSE),"Status não cadastrado"))</f>
        <v/>
      </c>
    </row>
    <row r="94" ht="34" customHeight="1">
      <c r="A94" s="3" t="n"/>
      <c r="B94" s="4" t="n"/>
      <c r="C94" s="5" t="n"/>
      <c r="D94" s="6" t="n"/>
      <c r="E94" s="6" t="n"/>
      <c r="F94" s="7" t="n"/>
      <c r="G94" s="6" t="n"/>
      <c r="H94" s="6" t="n"/>
      <c r="I94" s="3" t="n"/>
      <c r="J94" s="6" t="n"/>
      <c r="K94" s="6" t="n"/>
      <c r="L94" s="6" t="n"/>
      <c r="M94" s="3" t="n"/>
      <c r="N94" s="4" t="n"/>
      <c r="O94" s="3" t="n"/>
      <c r="P94" s="3" t="n"/>
      <c r="Q94" s="8" t="n"/>
      <c r="R94" s="6" t="n"/>
      <c r="S94" s="9">
        <f>IF($A94="","",IF($P94="Sim",1,0))</f>
        <v/>
      </c>
      <c r="T94" s="10">
        <f>IF($A94="","",IF($I94="Sim",$Q94,0))</f>
        <v/>
      </c>
      <c r="U94" s="11">
        <f>IF($A94="","",IFERROR(IF($O94="Sim",1,0),0))</f>
        <v/>
      </c>
      <c r="V94" s="12">
        <f>IF($A94="","",IFERROR(VLOOKUP($M94,'Apoio'!$A$2:$B$6,2,FALSE),"Status não cadastrado"))</f>
        <v/>
      </c>
    </row>
    <row r="95" ht="34" customHeight="1">
      <c r="A95" s="3" t="n"/>
      <c r="B95" s="4" t="n"/>
      <c r="C95" s="5" t="n"/>
      <c r="D95" s="6" t="n"/>
      <c r="E95" s="6" t="n"/>
      <c r="F95" s="7" t="n"/>
      <c r="G95" s="6" t="n"/>
      <c r="H95" s="6" t="n"/>
      <c r="I95" s="3" t="n"/>
      <c r="J95" s="6" t="n"/>
      <c r="K95" s="6" t="n"/>
      <c r="L95" s="6" t="n"/>
      <c r="M95" s="3" t="n"/>
      <c r="N95" s="4" t="n"/>
      <c r="O95" s="3" t="n"/>
      <c r="P95" s="3" t="n"/>
      <c r="Q95" s="8" t="n"/>
      <c r="R95" s="6" t="n"/>
      <c r="S95" s="9">
        <f>IF($A95="","",IF($P95="Sim",1,0))</f>
        <v/>
      </c>
      <c r="T95" s="10">
        <f>IF($A95="","",IF($I95="Sim",$Q95,0))</f>
        <v/>
      </c>
      <c r="U95" s="11">
        <f>IF($A95="","",IFERROR(IF($O95="Sim",1,0),0))</f>
        <v/>
      </c>
      <c r="V95" s="12">
        <f>IF($A95="","",IFERROR(VLOOKUP($M95,'Apoio'!$A$2:$B$6,2,FALSE),"Status não cadastrado"))</f>
        <v/>
      </c>
    </row>
    <row r="96" ht="34" customHeight="1">
      <c r="A96" s="3" t="n"/>
      <c r="B96" s="4" t="n"/>
      <c r="C96" s="5" t="n"/>
      <c r="D96" s="6" t="n"/>
      <c r="E96" s="6" t="n"/>
      <c r="F96" s="7" t="n"/>
      <c r="G96" s="6" t="n"/>
      <c r="H96" s="6" t="n"/>
      <c r="I96" s="3" t="n"/>
      <c r="J96" s="6" t="n"/>
      <c r="K96" s="6" t="n"/>
      <c r="L96" s="6" t="n"/>
      <c r="M96" s="3" t="n"/>
      <c r="N96" s="4" t="n"/>
      <c r="O96" s="3" t="n"/>
      <c r="P96" s="3" t="n"/>
      <c r="Q96" s="8" t="n"/>
      <c r="R96" s="6" t="n"/>
      <c r="S96" s="9">
        <f>IF($A96="","",IF($P96="Sim",1,0))</f>
        <v/>
      </c>
      <c r="T96" s="10">
        <f>IF($A96="","",IF($I96="Sim",$Q96,0))</f>
        <v/>
      </c>
      <c r="U96" s="11">
        <f>IF($A96="","",IFERROR(IF($O96="Sim",1,0),0))</f>
        <v/>
      </c>
      <c r="V96" s="12">
        <f>IF($A96="","",IFERROR(VLOOKUP($M96,'Apoio'!$A$2:$B$6,2,FALSE),"Status não cadastrado"))</f>
        <v/>
      </c>
    </row>
    <row r="97" ht="34" customHeight="1">
      <c r="A97" s="3" t="n"/>
      <c r="B97" s="4" t="n"/>
      <c r="C97" s="5" t="n"/>
      <c r="D97" s="6" t="n"/>
      <c r="E97" s="6" t="n"/>
      <c r="F97" s="7" t="n"/>
      <c r="G97" s="6" t="n"/>
      <c r="H97" s="6" t="n"/>
      <c r="I97" s="3" t="n"/>
      <c r="J97" s="6" t="n"/>
      <c r="K97" s="6" t="n"/>
      <c r="L97" s="6" t="n"/>
      <c r="M97" s="3" t="n"/>
      <c r="N97" s="4" t="n"/>
      <c r="O97" s="3" t="n"/>
      <c r="P97" s="3" t="n"/>
      <c r="Q97" s="8" t="n"/>
      <c r="R97" s="6" t="n"/>
      <c r="S97" s="9">
        <f>IF($A97="","",IF($P97="Sim",1,0))</f>
        <v/>
      </c>
      <c r="T97" s="10">
        <f>IF($A97="","",IF($I97="Sim",$Q97,0))</f>
        <v/>
      </c>
      <c r="U97" s="11">
        <f>IF($A97="","",IFERROR(IF($O97="Sim",1,0),0))</f>
        <v/>
      </c>
      <c r="V97" s="12">
        <f>IF($A97="","",IFERROR(VLOOKUP($M97,'Apoio'!$A$2:$B$6,2,FALSE),"Status não cadastrado"))</f>
        <v/>
      </c>
    </row>
    <row r="98" ht="34" customHeight="1">
      <c r="A98" s="3" t="n"/>
      <c r="B98" s="4" t="n"/>
      <c r="C98" s="5" t="n"/>
      <c r="D98" s="6" t="n"/>
      <c r="E98" s="6" t="n"/>
      <c r="F98" s="7" t="n"/>
      <c r="G98" s="6" t="n"/>
      <c r="H98" s="6" t="n"/>
      <c r="I98" s="3" t="n"/>
      <c r="J98" s="6" t="n"/>
      <c r="K98" s="6" t="n"/>
      <c r="L98" s="6" t="n"/>
      <c r="M98" s="3" t="n"/>
      <c r="N98" s="4" t="n"/>
      <c r="O98" s="3" t="n"/>
      <c r="P98" s="3" t="n"/>
      <c r="Q98" s="8" t="n"/>
      <c r="R98" s="6" t="n"/>
      <c r="S98" s="9">
        <f>IF($A98="","",IF($P98="Sim",1,0))</f>
        <v/>
      </c>
      <c r="T98" s="10">
        <f>IF($A98="","",IF($I98="Sim",$Q98,0))</f>
        <v/>
      </c>
      <c r="U98" s="11">
        <f>IF($A98="","",IFERROR(IF($O98="Sim",1,0),0))</f>
        <v/>
      </c>
      <c r="V98" s="12">
        <f>IF($A98="","",IFERROR(VLOOKUP($M98,'Apoio'!$A$2:$B$6,2,FALSE),"Status não cadastrado"))</f>
        <v/>
      </c>
    </row>
    <row r="99" ht="34" customHeight="1">
      <c r="A99" s="3" t="n"/>
      <c r="B99" s="4" t="n"/>
      <c r="C99" s="5" t="n"/>
      <c r="D99" s="6" t="n"/>
      <c r="E99" s="6" t="n"/>
      <c r="F99" s="7" t="n"/>
      <c r="G99" s="6" t="n"/>
      <c r="H99" s="6" t="n"/>
      <c r="I99" s="3" t="n"/>
      <c r="J99" s="6" t="n"/>
      <c r="K99" s="6" t="n"/>
      <c r="L99" s="6" t="n"/>
      <c r="M99" s="3" t="n"/>
      <c r="N99" s="4" t="n"/>
      <c r="O99" s="3" t="n"/>
      <c r="P99" s="3" t="n"/>
      <c r="Q99" s="8" t="n"/>
      <c r="R99" s="6" t="n"/>
      <c r="S99" s="9">
        <f>IF($A99="","",IF($P99="Sim",1,0))</f>
        <v/>
      </c>
      <c r="T99" s="10">
        <f>IF($A99="","",IF($I99="Sim",$Q99,0))</f>
        <v/>
      </c>
      <c r="U99" s="11">
        <f>IF($A99="","",IFERROR(IF($O99="Sim",1,0),0))</f>
        <v/>
      </c>
      <c r="V99" s="12">
        <f>IF($A99="","",IFERROR(VLOOKUP($M99,'Apoio'!$A$2:$B$6,2,FALSE),"Status não cadastrado"))</f>
        <v/>
      </c>
    </row>
    <row r="100" ht="34" customHeight="1">
      <c r="A100" s="3" t="n"/>
      <c r="B100" s="4" t="n"/>
      <c r="C100" s="5" t="n"/>
      <c r="D100" s="6" t="n"/>
      <c r="E100" s="6" t="n"/>
      <c r="F100" s="7" t="n"/>
      <c r="G100" s="6" t="n"/>
      <c r="H100" s="6" t="n"/>
      <c r="I100" s="3" t="n"/>
      <c r="J100" s="6" t="n"/>
      <c r="K100" s="6" t="n"/>
      <c r="L100" s="6" t="n"/>
      <c r="M100" s="3" t="n"/>
      <c r="N100" s="4" t="n"/>
      <c r="O100" s="3" t="n"/>
      <c r="P100" s="3" t="n"/>
      <c r="Q100" s="8" t="n"/>
      <c r="R100" s="6" t="n"/>
      <c r="S100" s="9">
        <f>IF($A100="","",IF($P100="Sim",1,0))</f>
        <v/>
      </c>
      <c r="T100" s="10">
        <f>IF($A100="","",IF($I100="Sim",$Q100,0))</f>
        <v/>
      </c>
      <c r="U100" s="11">
        <f>IF($A100="","",IFERROR(IF($O100="Sim",1,0),0))</f>
        <v/>
      </c>
      <c r="V100" s="12">
        <f>IF($A100="","",IFERROR(VLOOKUP($M100,'Apoio'!$A$2:$B$6,2,FALSE),"Status não cadastrado"))</f>
        <v/>
      </c>
    </row>
    <row r="101" ht="34" customHeight="1">
      <c r="A101" s="3" t="n"/>
      <c r="B101" s="4" t="n"/>
      <c r="C101" s="5" t="n"/>
      <c r="D101" s="6" t="n"/>
      <c r="E101" s="6" t="n"/>
      <c r="F101" s="7" t="n"/>
      <c r="G101" s="6" t="n"/>
      <c r="H101" s="6" t="n"/>
      <c r="I101" s="3" t="n"/>
      <c r="J101" s="6" t="n"/>
      <c r="K101" s="6" t="n"/>
      <c r="L101" s="6" t="n"/>
      <c r="M101" s="3" t="n"/>
      <c r="N101" s="4" t="n"/>
      <c r="O101" s="3" t="n"/>
      <c r="P101" s="3" t="n"/>
      <c r="Q101" s="8" t="n"/>
      <c r="R101" s="6" t="n"/>
      <c r="S101" s="9">
        <f>IF($A101="","",IF($P101="Sim",1,0))</f>
        <v/>
      </c>
      <c r="T101" s="10">
        <f>IF($A101="","",IF($I101="Sim",$Q101,0))</f>
        <v/>
      </c>
      <c r="U101" s="11">
        <f>IF($A101="","",IFERROR(IF($O101="Sim",1,0),0))</f>
        <v/>
      </c>
      <c r="V101" s="12">
        <f>IF($A101="","",IFERROR(VLOOKUP($M101,'Apoio'!$A$2:$B$6,2,FALSE),"Status não cadastrado"))</f>
        <v/>
      </c>
    </row>
    <row r="102" ht="34" customHeight="1">
      <c r="A102" s="3" t="n"/>
      <c r="B102" s="4" t="n"/>
      <c r="C102" s="5" t="n"/>
      <c r="D102" s="6" t="n"/>
      <c r="E102" s="6" t="n"/>
      <c r="F102" s="7" t="n"/>
      <c r="G102" s="6" t="n"/>
      <c r="H102" s="6" t="n"/>
      <c r="I102" s="3" t="n"/>
      <c r="J102" s="6" t="n"/>
      <c r="K102" s="6" t="n"/>
      <c r="L102" s="6" t="n"/>
      <c r="M102" s="3" t="n"/>
      <c r="N102" s="4" t="n"/>
      <c r="O102" s="3" t="n"/>
      <c r="P102" s="3" t="n"/>
      <c r="Q102" s="8" t="n"/>
      <c r="R102" s="6" t="n"/>
      <c r="S102" s="9">
        <f>IF($A102="","",IF($P102="Sim",1,0))</f>
        <v/>
      </c>
      <c r="T102" s="10">
        <f>IF($A102="","",IF($I102="Sim",$Q102,0))</f>
        <v/>
      </c>
      <c r="U102" s="11">
        <f>IF($A102="","",IFERROR(IF($O102="Sim",1,0),0))</f>
        <v/>
      </c>
      <c r="V102" s="12">
        <f>IF($A102="","",IFERROR(VLOOKUP($M102,'Apoio'!$A$2:$B$6,2,FALSE),"Status não cadastrado"))</f>
        <v/>
      </c>
    </row>
  </sheetData>
  <autoFilter ref="A2:V102"/>
  <mergeCells count="1">
    <mergeCell ref="A1:V1"/>
  </mergeCells>
  <conditionalFormatting sqref="M3:M102">
    <cfRule type="expression" priority="1" dxfId="0" stopIfTrue="1">
      <formula>$M3="Entregue"</formula>
    </cfRule>
    <cfRule type="expression" priority="2" dxfId="0" stopIfTrue="1">
      <formula>$M3="Lido"</formula>
    </cfRule>
    <cfRule type="expression" priority="3" dxfId="1" stopIfTrue="1">
      <formula>$M3="Falha"</formula>
    </cfRule>
    <cfRule type="expression" priority="4" dxfId="1" stopIfTrue="1">
      <formula>$M3="Bloqueado"</formula>
    </cfRule>
  </conditionalFormatting>
  <conditionalFormatting sqref="I3:I102">
    <cfRule type="expression" priority="5" dxfId="1" stopIfTrue="1">
      <formula>$I3="Não"</formula>
    </cfRule>
  </conditionalFormatting>
  <conditionalFormatting sqref="P3:P102">
    <cfRule type="expression" priority="6" dxfId="0" stopIfTrue="1">
      <formula>$P3="Sim"</formula>
    </cfRule>
  </conditionalFormatting>
  <dataValidations count="8">
    <dataValidation sqref="I3:I102" showErrorMessage="1" showInputMessage="1" allowBlank="1" type="list">
      <formula1>"Sim,Não"</formula1>
    </dataValidation>
    <dataValidation sqref="D3:D102" showErrorMessage="1" showInputMessage="1" allowBlank="1" type="list">
      <formula1>"Promoção Setembro,Pós-venda,Black Friday antecipada"</formula1>
    </dataValidation>
    <dataValidation sqref="H3:H102" showErrorMessage="1" showInputMessage="1" allowBlank="1" type="list">
      <formula1>"Varejo,Serviços,Educação,Saúde,Tecnologia"</formula1>
    </dataValidation>
    <dataValidation sqref="J3:J102" showErrorMessage="1" showInputMessage="1" allowBlank="1" type="list">
      <formula1>"Site,Instagram,Indicação,Evento,CRM"</formula1>
    </dataValidation>
    <dataValidation sqref="L3:L102" showErrorMessage="1" showInputMessage="1" allowBlank="1" type="list">
      <formula1>"Renata Lima,Bruno Rocha,Carla Mendes,Diego Alves"</formula1>
    </dataValidation>
    <dataValidation sqref="M3:M102" showErrorMessage="1" showInputMessage="1" allowBlank="1" type="list">
      <formula1>"Enviado,Entregue,Lido,Falha,Bloqueado"</formula1>
    </dataValidation>
    <dataValidation sqref="O3:O102" showErrorMessage="1" showInputMessage="1" allowBlank="1" type="list">
      <formula1>"Sim,Não"</formula1>
    </dataValidation>
    <dataValidation sqref="P3:P102" showErrorMessage="1" showInputMessage="1" allowBlank="1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11827"/>
    <outlinePr summaryBelow="1" summaryRight="1"/>
    <pageSetUpPr/>
  </sheetPr>
  <dimension ref="A1:N28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4" customWidth="1" min="3" max="3"/>
    <col width="28" customWidth="1" min="4" max="4"/>
    <col width="16" customWidth="1" min="5" max="5"/>
    <col width="4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28" customHeight="1">
      <c r="A1" s="1" t="inlineStr">
        <is>
          <t>Painel Executivo | Performance de Mensagens WhatsApp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5" t="n"/>
    </row>
    <row r="2"/>
    <row r="3">
      <c r="A3" s="13" t="inlineStr">
        <is>
          <t>Indicadores consolidados</t>
        </is>
      </c>
      <c r="B3" s="14" t="n"/>
      <c r="D3" s="2" t="inlineStr">
        <is>
          <t>Status do Envio</t>
        </is>
      </c>
      <c r="E3" s="2" t="inlineStr">
        <is>
          <t>Quantidade</t>
        </is>
      </c>
    </row>
    <row r="4" ht="24" customHeight="1">
      <c r="A4" s="15" t="inlineStr">
        <is>
          <t>Total de envios</t>
        </is>
      </c>
      <c r="B4" s="16">
        <f>COUNTA('Envios'!$A$3:$A$102)</f>
        <v/>
      </c>
      <c r="D4" s="17" t="inlineStr">
        <is>
          <t>Enviado</t>
        </is>
      </c>
      <c r="E4" s="17">
        <f>COUNTIF('Envios'!$M$3:$M$102,$D4)</f>
        <v/>
      </c>
    </row>
    <row r="5" ht="24" customHeight="1">
      <c r="A5" s="15" t="inlineStr">
        <is>
          <t>Mensagens entregues ou lidas</t>
        </is>
      </c>
      <c r="B5" s="16">
        <f>COUNTIF('Envios'!$M$3:$M$102,"Entregue")+COUNTIF('Envios'!$M$3:$M$102,"Lido")</f>
        <v/>
      </c>
      <c r="D5" s="18" t="inlineStr">
        <is>
          <t>Entregue</t>
        </is>
      </c>
      <c r="E5" s="18">
        <f>COUNTIF('Envios'!$M$3:$M$102,$D5)</f>
        <v/>
      </c>
    </row>
    <row r="6" ht="24" customHeight="1">
      <c r="A6" s="15" t="inlineStr">
        <is>
          <t>Mensagens lidas</t>
        </is>
      </c>
      <c r="B6" s="16">
        <f>COUNTIF('Envios'!$M$3:$M$102,"Lido")</f>
        <v/>
      </c>
      <c r="D6" s="17" t="inlineStr">
        <is>
          <t>Lido</t>
        </is>
      </c>
      <c r="E6" s="17">
        <f>COUNTIF('Envios'!$M$3:$M$102,$D6)</f>
        <v/>
      </c>
    </row>
    <row r="7" ht="24" customHeight="1">
      <c r="A7" s="15" t="inlineStr">
        <is>
          <t>Total de respostas</t>
        </is>
      </c>
      <c r="B7" s="16">
        <f>COUNTIF('Envios'!$O$3:$O$102,"Sim")</f>
        <v/>
      </c>
      <c r="D7" s="18" t="inlineStr">
        <is>
          <t>Falha</t>
        </is>
      </c>
      <c r="E7" s="18">
        <f>COUNTIF('Envios'!$M$3:$M$102,$D7)</f>
        <v/>
      </c>
    </row>
    <row r="8" ht="24" customHeight="1">
      <c r="A8" s="15" t="inlineStr">
        <is>
          <t>Taxa de resposta</t>
        </is>
      </c>
      <c r="B8" s="19">
        <f>IFERROR(B7/B4,0)</f>
        <v/>
      </c>
      <c r="D8" s="17" t="inlineStr">
        <is>
          <t>Bloqueado</t>
        </is>
      </c>
      <c r="E8" s="17">
        <f>COUNTIF('Envios'!$M$3:$M$102,$D8)</f>
        <v/>
      </c>
    </row>
    <row r="9" ht="24" customHeight="1">
      <c r="A9" s="15" t="inlineStr">
        <is>
          <t>Total de conversões</t>
        </is>
      </c>
      <c r="B9" s="16">
        <f>COUNTIF('Envios'!$P$3:$P$102,"Sim")</f>
        <v/>
      </c>
    </row>
    <row r="10" ht="24" customHeight="1">
      <c r="A10" s="15" t="inlineStr">
        <is>
          <t>Taxa de conversão</t>
        </is>
      </c>
      <c r="B10" s="19">
        <f>IFERROR(B9/B4,0)</f>
        <v/>
      </c>
    </row>
    <row r="11" ht="24" customHeight="1">
      <c r="A11" s="15" t="inlineStr">
        <is>
          <t>Receita gerada</t>
        </is>
      </c>
      <c r="B11" s="20">
        <f>SUM('Envios'!$Q$3:$Q$102)</f>
        <v/>
      </c>
      <c r="D11" s="2" t="inlineStr">
        <is>
          <t>Campanha</t>
        </is>
      </c>
      <c r="E11" s="2" t="inlineStr">
        <is>
          <t>Quantidade</t>
        </is>
      </c>
    </row>
    <row r="12" ht="24" customHeight="1">
      <c r="A12" s="15" t="inlineStr">
        <is>
          <t>Ticket médio</t>
        </is>
      </c>
      <c r="B12" s="20">
        <f>IFERROR(AVERAGEIF('Envios'!$Q$3:$Q$102,"&gt;0",'Envios'!$Q$3:$Q$102),0)</f>
        <v/>
      </c>
      <c r="D12" s="17" t="inlineStr">
        <is>
          <t>Promoção Setembro</t>
        </is>
      </c>
      <c r="E12" s="17">
        <f>COUNTIF('Envios'!$D$3:$D$102,$D12)</f>
        <v/>
      </c>
    </row>
    <row r="13" ht="24" customHeight="1">
      <c r="A13" s="15" t="inlineStr">
        <is>
          <t>Contatos com consentimento</t>
        </is>
      </c>
      <c r="B13" s="19">
        <f>IFERROR(COUNTIF('Envios'!$I$3:$I$102,"Sim")/COUNTA('Envios'!$A$3:$A$102),0)</f>
        <v/>
      </c>
      <c r="D13" s="18" t="inlineStr">
        <is>
          <t>Pós-venda</t>
        </is>
      </c>
      <c r="E13" s="18">
        <f>COUNTIF('Envios'!$D$3:$D$102,$D13)</f>
        <v/>
      </c>
    </row>
    <row r="14">
      <c r="D14" s="17" t="inlineStr">
        <is>
          <t>Black Friday antecipada</t>
        </is>
      </c>
      <c r="E14" s="17">
        <f>COUNTIF('Envios'!$D$3:$D$102,$D14)</f>
        <v/>
      </c>
    </row>
    <row r="15"/>
    <row r="16"/>
    <row r="17"/>
    <row r="18">
      <c r="D18" s="2" t="inlineStr">
        <is>
          <t>Cidade</t>
        </is>
      </c>
      <c r="E18" s="2" t="inlineStr">
        <is>
          <t>Conversões</t>
        </is>
      </c>
    </row>
    <row r="19">
      <c r="D19" s="17" t="inlineStr">
        <is>
          <t>São Paulo</t>
        </is>
      </c>
      <c r="E19" s="17">
        <f>COUNTIFS('Envios'!$G$3:$G$102,$D19,'Envios'!$P$3:$P$102,"Sim")</f>
        <v/>
      </c>
    </row>
    <row r="20">
      <c r="D20" s="18" t="inlineStr">
        <is>
          <t>Rio de Janeiro</t>
        </is>
      </c>
      <c r="E20" s="18">
        <f>COUNTIFS('Envios'!$G$3:$G$102,$D20,'Envios'!$P$3:$P$102,"Sim")</f>
        <v/>
      </c>
    </row>
    <row r="21">
      <c r="D21" s="17" t="inlineStr">
        <is>
          <t>Belo Horizonte</t>
        </is>
      </c>
      <c r="E21" s="17">
        <f>COUNTIFS('Envios'!$G$3:$G$102,$D21,'Envios'!$P$3:$P$102,"Sim")</f>
        <v/>
      </c>
    </row>
    <row r="22">
      <c r="D22" s="18" t="inlineStr">
        <is>
          <t>Curitiba</t>
        </is>
      </c>
      <c r="E22" s="18">
        <f>COUNTIFS('Envios'!$G$3:$G$102,$D22,'Envios'!$P$3:$P$102,"Sim")</f>
        <v/>
      </c>
    </row>
    <row r="23">
      <c r="D23" s="17" t="inlineStr">
        <is>
          <t>Porto Alegre</t>
        </is>
      </c>
      <c r="E23" s="17">
        <f>COUNTIFS('Envios'!$G$3:$G$102,$D23,'Envios'!$P$3:$P$102,"Sim")</f>
        <v/>
      </c>
    </row>
    <row r="24">
      <c r="D24" s="18" t="inlineStr">
        <is>
          <t>Salvador</t>
        </is>
      </c>
      <c r="E24" s="18">
        <f>COUNTIFS('Envios'!$G$3:$G$102,$D24,'Envios'!$P$3:$P$102,"Sim")</f>
        <v/>
      </c>
    </row>
    <row r="25">
      <c r="D25" s="17" t="inlineStr">
        <is>
          <t>Recife</t>
        </is>
      </c>
      <c r="E25" s="17">
        <f>COUNTIFS('Envios'!$G$3:$G$102,$D25,'Envios'!$P$3:$P$102,"Sim")</f>
        <v/>
      </c>
    </row>
    <row r="26">
      <c r="D26" s="18" t="inlineStr">
        <is>
          <t>Fortaleza</t>
        </is>
      </c>
      <c r="E26" s="18">
        <f>COUNTIFS('Envios'!$G$3:$G$102,$D26,'Envios'!$P$3:$P$102,"Sim")</f>
        <v/>
      </c>
    </row>
    <row r="27">
      <c r="D27" s="17" t="inlineStr">
        <is>
          <t>Brasília</t>
        </is>
      </c>
      <c r="E27" s="17">
        <f>COUNTIFS('Envios'!$G$3:$G$102,$D27,'Envios'!$P$3:$P$102,"Sim")</f>
        <v/>
      </c>
    </row>
    <row r="28">
      <c r="D28" s="18" t="inlineStr">
        <is>
          <t>Campinas</t>
        </is>
      </c>
      <c r="E28" s="18">
        <f>COUNTIFS('Envios'!$G$3:$G$102,$D28,'Envios'!$P$3:$P$102,"Sim")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6B6D4"/>
    <outlinePr summaryBelow="1" summaryRight="1"/>
    <pageSetUpPr/>
  </sheetPr>
  <dimension ref="A1:J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18" customWidth="1" min="4" max="4"/>
    <col width="18" customWidth="1" min="6" max="6"/>
    <col width="30" customWidth="1" min="8" max="8"/>
    <col width="20" customWidth="1" min="10" max="10"/>
  </cols>
  <sheetData>
    <row r="1">
      <c r="A1" s="2" t="inlineStr">
        <is>
          <t>Status do Envio</t>
        </is>
      </c>
      <c r="B1" s="2" t="inlineStr">
        <is>
          <t>Descrição do Status</t>
        </is>
      </c>
      <c r="D1" s="2" t="inlineStr">
        <is>
          <t>Segmentos</t>
        </is>
      </c>
      <c r="F1" s="2" t="inlineStr">
        <is>
          <t>Origens</t>
        </is>
      </c>
      <c r="H1" s="2" t="inlineStr">
        <is>
          <t>Campanhas</t>
        </is>
      </c>
      <c r="J1" s="2" t="inlineStr">
        <is>
          <t>Responsáveis</t>
        </is>
      </c>
    </row>
    <row r="2">
      <c r="A2" s="21" t="inlineStr">
        <is>
          <t>Enviado</t>
        </is>
      </c>
      <c r="B2" s="21" t="inlineStr">
        <is>
          <t>Mensagem aceita pela plataforma; aguardando atualização.</t>
        </is>
      </c>
      <c r="D2" s="21" t="inlineStr">
        <is>
          <t>Varejo</t>
        </is>
      </c>
      <c r="F2" s="21" t="inlineStr">
        <is>
          <t>Site</t>
        </is>
      </c>
      <c r="H2" s="21" t="inlineStr">
        <is>
          <t>Promoção Setembro</t>
        </is>
      </c>
      <c r="J2" s="21" t="inlineStr">
        <is>
          <t>Renata Lima</t>
        </is>
      </c>
    </row>
    <row r="3">
      <c r="A3" s="22" t="inlineStr">
        <is>
          <t>Entregue</t>
        </is>
      </c>
      <c r="B3" s="22" t="inlineStr">
        <is>
          <t>Mensagem entregue no dispositivo do contato.</t>
        </is>
      </c>
      <c r="D3" s="22" t="inlineStr">
        <is>
          <t>Serviços</t>
        </is>
      </c>
      <c r="F3" s="22" t="inlineStr">
        <is>
          <t>Instagram</t>
        </is>
      </c>
      <c r="H3" s="22" t="inlineStr">
        <is>
          <t>Pós-venda</t>
        </is>
      </c>
      <c r="J3" s="22" t="inlineStr">
        <is>
          <t>Bruno Rocha</t>
        </is>
      </c>
    </row>
    <row r="4">
      <c r="A4" s="21" t="inlineStr">
        <is>
          <t>Lido</t>
        </is>
      </c>
      <c r="B4" s="21" t="inlineStr">
        <is>
          <t>Mensagem visualizada pelo contato.</t>
        </is>
      </c>
      <c r="D4" s="21" t="inlineStr">
        <is>
          <t>Educação</t>
        </is>
      </c>
      <c r="F4" s="21" t="inlineStr">
        <is>
          <t>Indicação</t>
        </is>
      </c>
      <c r="H4" s="21" t="inlineStr">
        <is>
          <t>Black Friday antecipada</t>
        </is>
      </c>
      <c r="J4" s="21" t="inlineStr">
        <is>
          <t>Carla Mendes</t>
        </is>
      </c>
    </row>
    <row r="5">
      <c r="A5" s="22" t="inlineStr">
        <is>
          <t>Falha</t>
        </is>
      </c>
      <c r="B5" s="22" t="inlineStr">
        <is>
          <t>Não foi possível concluir o envio.</t>
        </is>
      </c>
      <c r="D5" s="22" t="inlineStr">
        <is>
          <t>Saúde</t>
        </is>
      </c>
      <c r="F5" s="22" t="inlineStr">
        <is>
          <t>Evento</t>
        </is>
      </c>
      <c r="J5" s="22" t="inlineStr">
        <is>
          <t>Diego Alves</t>
        </is>
      </c>
    </row>
    <row r="6">
      <c r="A6" s="21" t="inlineStr">
        <is>
          <t>Bloqueado</t>
        </is>
      </c>
      <c r="B6" s="21" t="inlineStr">
        <is>
          <t>Envio bloqueado por restrição ou consentimento.</t>
        </is>
      </c>
      <c r="D6" s="21" t="inlineStr">
        <is>
          <t>Tecnologia</t>
        </is>
      </c>
      <c r="F6" s="21" t="inlineStr">
        <is>
          <t>CRM</t>
        </is>
      </c>
    </row>
  </sheetData>
  <autoFilter ref="A1:B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11827"/>
    <outlinePr summaryBelow="1" summaryRight="1"/>
    <pageSetUpPr/>
  </sheetPr>
  <dimension ref="A1:H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88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Guia de Uso | Controle de Envios WhatsApp</t>
        </is>
      </c>
      <c r="B1" s="24" t="n"/>
      <c r="C1" s="24" t="n"/>
      <c r="D1" s="24" t="n"/>
      <c r="E1" s="24" t="n"/>
      <c r="F1" s="24" t="n"/>
      <c r="G1" s="24" t="n"/>
      <c r="H1" s="25" t="n"/>
    </row>
    <row r="2"/>
    <row r="3">
      <c r="A3" s="23" t="inlineStr">
        <is>
          <t>Planilha</t>
        </is>
      </c>
      <c r="B3" s="23" t="inlineStr">
        <is>
          <t>Uso operacional</t>
        </is>
      </c>
      <c r="C3" s="23" t="inlineStr">
        <is>
          <t>Orientação técnica</t>
        </is>
      </c>
    </row>
    <row r="4" ht="44" customHeight="1">
      <c r="A4" s="21" t="inlineStr">
        <is>
          <t>Envios</t>
        </is>
      </c>
      <c r="B4" s="21" t="inlineStr">
        <is>
          <t>Registro principal de contatos e tentativas.</t>
        </is>
      </c>
      <c r="C4" s="21" t="inlineStr">
        <is>
          <t>Preencha as colunas amarelas. As colunas em azul claro são calculadas automaticamente e devem permanecer sem edição.</t>
        </is>
      </c>
    </row>
    <row r="5" ht="44" customHeight="1">
      <c r="A5" s="22" t="inlineStr">
        <is>
          <t>Envios</t>
        </is>
      </c>
      <c r="B5" s="22" t="inlineStr">
        <is>
          <t>Controle de consentimento LGPD.</t>
        </is>
      </c>
      <c r="C5" s="22" t="inlineStr">
        <is>
          <t>Registre Opt-in LGPD antes de qualquer ação. Contatos com valor Não são destacados em vermelho e não devem receber novos envios sem regularização.</t>
        </is>
      </c>
    </row>
    <row r="6" ht="44" customHeight="1">
      <c r="A6" s="21" t="inlineStr">
        <is>
          <t>Envios</t>
        </is>
      </c>
      <c r="B6" s="21" t="inlineStr">
        <is>
          <t>Acompanhamento de resultado.</t>
        </is>
      </c>
      <c r="C6" s="21" t="inlineStr">
        <is>
          <t>Atualize Status do Envio, Data da Resposta, Respondeu?, Converteu? e Valor da Conversão conforme o retorno operacional.</t>
        </is>
      </c>
    </row>
    <row r="7" ht="44" customHeight="1">
      <c r="A7" s="22" t="inlineStr">
        <is>
          <t>Painel</t>
        </is>
      </c>
      <c r="B7" s="22" t="inlineStr">
        <is>
          <t>Leitura executiva de desempenho.</t>
        </is>
      </c>
      <c r="C7" s="22" t="inlineStr">
        <is>
          <t>Os indicadores, gráficos e totais usam toda a faixa operacional preparada até a linha 102 da planilha Envios.</t>
        </is>
      </c>
    </row>
    <row r="8" ht="44" customHeight="1">
      <c r="A8" s="21" t="inlineStr">
        <is>
          <t>Apoio</t>
        </is>
      </c>
      <c r="B8" s="21" t="inlineStr">
        <is>
          <t>Referência de cadastros e descrições.</t>
        </is>
      </c>
      <c r="C8" s="21" t="inlineStr">
        <is>
          <t>Consulte os status, segmentos, origens, campanhas e responsáveis padronizados para manter a qualidade da base.</t>
        </is>
      </c>
    </row>
    <row r="9" ht="44" customHeight="1">
      <c r="A9" s="22" t="inlineStr">
        <is>
          <t>Boas práticas</t>
        </is>
      </c>
      <c r="B9" s="22" t="inlineStr">
        <is>
          <t>Auditoria e qualidade dos dados.</t>
        </is>
      </c>
      <c r="C9" s="22" t="inlineStr">
        <is>
          <t>Utilize um ID único por tentativa de envio, registre observações objetivas e revise falhas, bloqueios e contatos sem consentimento.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2026-09-23T05:29:05Z</dcterms:created>
  <dcterms:modified xmlns:dcterms="http://purl.org/dc/terms/" xmlns:xsi="http://www.w3.org/2001/XMLSchema-instance" xsi:type="dcterms:W3CDTF">2026-09-23T05:29:05Z</dcterms:modified>
</cp:coreProperties>
</file>