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ientes" sheetId="1" state="visible" r:id="rId1"/>
    <sheet xmlns:r="http://schemas.openxmlformats.org/officeDocument/2006/relationships" name="Registros de Enfermagem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'Pacientes'!$A$2:$M$102</definedName>
    <definedName name="_xlnm._FilterDatabase" localSheetId="1" hidden="1">'Registros de Enfermagem'!$A$2:$S$102</definedName>
    <definedName name="_xlnm._FilterDatabase" localSheetId="3" hidden="1">'Instruções'!$A$2:$B$11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d/mm/yyyy hh:mm"/>
    <numFmt numFmtId="166" formatCode="0.0"/>
    <numFmt numFmtId="167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111827"/>
      <sz val="15"/>
    </font>
  </fonts>
  <fills count="9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F3F4F6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6" borderId="0" applyAlignment="1" pivotButton="0" quotePrefix="0" xfId="0">
      <alignment horizontal="left" vertical="center"/>
    </xf>
    <xf numFmtId="0" fontId="2" fillId="6" borderId="0" pivotButton="0" quotePrefix="0" xfId="0"/>
    <xf numFmtId="0" fontId="3" fillId="7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2" fontId="4" fillId="8" borderId="1" applyAlignment="1" pivotButton="0" quotePrefix="0" xfId="0">
      <alignment horizontal="center" vertical="center"/>
    </xf>
    <xf numFmtId="167" fontId="4" fillId="8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15803D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Pacientes por nível de risco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'Dashboard'!B15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'Dashboard'!$A$16:$A$18</f>
            </numRef>
          </cat>
          <val>
            <numRef>
              <f>'Dashboard'!$B$16:$B$18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Nível de risco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'Dashboard'!E15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6B6D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'Dashboard'!$D$16:$D$18</f>
            </numRef>
          </cat>
          <val>
            <numRef>
              <f>'Dashboard'!$E$16:$E$18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de enfermagem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'Dashboard'!B30</f>
            </strRef>
          </tx>
          <spPr>
            <a:ln xmlns:a="http://schemas.openxmlformats.org/drawingml/2006/main" w="24000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'Dashboard'!$A$31:$A$38</f>
            </numRef>
          </cat>
          <val>
            <numRef>
              <f>'Dashboard'!$B$31:$B$38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de procedimentos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'Dashboard'!$G$16:$G$21</f>
            </numRef>
          </cat>
          <val>
            <numRef>
              <f>'Dashboard'!$H$16:$H$21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registro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32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40</row>
      <rowOff>0</rowOff>
    </from>
    <ext cx="576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6" customWidth="1" min="3" max="3"/>
    <col width="16" customWidth="1" min="4" max="4"/>
    <col width="18" customWidth="1" min="5" max="5"/>
    <col width="20" customWidth="1" min="6" max="6"/>
    <col width="12" customWidth="1" min="7" max="7"/>
    <col width="16" customWidth="1" min="8" max="8"/>
    <col width="26" customWidth="1" min="9" max="9"/>
    <col width="15" customWidth="1" min="10" max="10"/>
    <col width="23" customWidth="1" min="11" max="11"/>
    <col width="18" customWidth="1" min="12" max="12"/>
    <col width="34" customWidth="1" min="13" max="13"/>
  </cols>
  <sheetData>
    <row r="1" ht="28" customHeight="1">
      <c r="A1" s="1" t="inlineStr">
        <is>
          <t>Cadastro e Acompanhamento de Pacientes</t>
        </is>
      </c>
    </row>
    <row r="2" ht="34" customHeight="1">
      <c r="A2" s="2" t="inlineStr">
        <is>
          <t>ID do paciente</t>
        </is>
      </c>
      <c r="B2" s="2" t="inlineStr">
        <is>
          <t>Nome completo</t>
        </is>
      </c>
      <c r="C2" s="2" t="inlineStr">
        <is>
          <t>Data de nascimento</t>
        </is>
      </c>
      <c r="D2" s="2" t="inlineStr">
        <is>
          <t>Sexo</t>
        </is>
      </c>
      <c r="E2" s="2" t="inlineStr">
        <is>
          <t>Cidade</t>
        </is>
      </c>
      <c r="F2" s="2" t="inlineStr">
        <is>
          <t>Unidade/setor</t>
        </is>
      </c>
      <c r="G2" s="2" t="inlineStr">
        <is>
          <t>Leito</t>
        </is>
      </c>
      <c r="H2" s="2" t="inlineStr">
        <is>
          <t>Data de admissão</t>
        </is>
      </c>
      <c r="I2" s="2" t="inlineStr">
        <is>
          <t>Diagnóstico principal</t>
        </is>
      </c>
      <c r="J2" s="2" t="inlineStr">
        <is>
          <t>Nível de risco</t>
        </is>
      </c>
      <c r="K2" s="2" t="inlineStr">
        <is>
          <t>Enfermeiro responsável</t>
        </is>
      </c>
      <c r="L2" s="2" t="inlineStr">
        <is>
          <t>Status</t>
        </is>
      </c>
      <c r="M2" s="2" t="inlineStr">
        <is>
          <t>Observações</t>
        </is>
      </c>
    </row>
    <row r="3">
      <c r="A3" s="3" t="inlineStr">
        <is>
          <t>PAC-0001</t>
        </is>
      </c>
      <c r="B3" s="4" t="inlineStr">
        <is>
          <t>João Silva</t>
        </is>
      </c>
      <c r="C3" s="5" t="n">
        <v>24940</v>
      </c>
      <c r="D3" s="3" t="inlineStr">
        <is>
          <t>Masculino</t>
        </is>
      </c>
      <c r="E3" s="3" t="inlineStr">
        <is>
          <t>São Paulo</t>
        </is>
      </c>
      <c r="F3" s="3" t="inlineStr">
        <is>
          <t>Clínica Médica</t>
        </is>
      </c>
      <c r="G3" s="3" t="inlineStr">
        <is>
          <t>101</t>
        </is>
      </c>
      <c r="H3" s="5" t="n">
        <v>46027</v>
      </c>
      <c r="I3" s="4" t="inlineStr">
        <is>
          <t>Pneumonia comunitária</t>
        </is>
      </c>
      <c r="J3" s="3" t="inlineStr">
        <is>
          <t>Alto</t>
        </is>
      </c>
      <c r="K3" s="3" t="inlineStr">
        <is>
          <t>Enf. Beatriz Lima</t>
        </is>
      </c>
      <c r="L3" s="3" t="inlineStr">
        <is>
          <t>Internado</t>
        </is>
      </c>
      <c r="M3" s="4" t="inlineStr">
        <is>
          <t>Monitoramento respiratório intensificado.</t>
        </is>
      </c>
    </row>
    <row r="4">
      <c r="A4" s="3" t="inlineStr">
        <is>
          <t>PAC-0002</t>
        </is>
      </c>
      <c r="B4" s="4" t="inlineStr">
        <is>
          <t>Maria Oliveira</t>
        </is>
      </c>
      <c r="C4" s="5" t="n">
        <v>21821</v>
      </c>
      <c r="D4" s="3" t="inlineStr">
        <is>
          <t>Feminino</t>
        </is>
      </c>
      <c r="E4" s="3" t="inlineStr">
        <is>
          <t>Rio de Janeiro</t>
        </is>
      </c>
      <c r="F4" s="3" t="inlineStr">
        <is>
          <t>Cardiologia</t>
        </is>
      </c>
      <c r="G4" s="3" t="inlineStr">
        <is>
          <t>202</t>
        </is>
      </c>
      <c r="H4" s="5" t="n">
        <v>46067</v>
      </c>
      <c r="I4" s="4" t="inlineStr">
        <is>
          <t>Insuficiência cardíaca</t>
        </is>
      </c>
      <c r="J4" s="3" t="inlineStr">
        <is>
          <t>Médio</t>
        </is>
      </c>
      <c r="K4" s="3" t="inlineStr">
        <is>
          <t>Enf. Ricardo Melo</t>
        </is>
      </c>
      <c r="L4" s="3" t="inlineStr">
        <is>
          <t>Internado</t>
        </is>
      </c>
      <c r="M4" s="4" t="inlineStr">
        <is>
          <t>Controle hídrico diário.</t>
        </is>
      </c>
    </row>
    <row r="5">
      <c r="A5" s="3" t="inlineStr">
        <is>
          <t>PAC-0003</t>
        </is>
      </c>
      <c r="B5" s="4" t="inlineStr">
        <is>
          <t>Pedro Santos</t>
        </is>
      </c>
      <c r="C5" s="5" t="n">
        <v>28132</v>
      </c>
      <c r="D5" s="3" t="inlineStr">
        <is>
          <t>Masculino</t>
        </is>
      </c>
      <c r="E5" s="3" t="inlineStr">
        <is>
          <t>Belo Horizonte</t>
        </is>
      </c>
      <c r="F5" s="3" t="inlineStr">
        <is>
          <t>Ortopedia</t>
        </is>
      </c>
      <c r="G5" s="3" t="inlineStr">
        <is>
          <t>303</t>
        </is>
      </c>
      <c r="H5" s="5" t="n">
        <v>46089</v>
      </c>
      <c r="I5" s="4" t="inlineStr">
        <is>
          <t>Fratura de fêmur</t>
        </is>
      </c>
      <c r="J5" s="3" t="inlineStr">
        <is>
          <t>Baixo</t>
        </is>
      </c>
      <c r="K5" s="3" t="inlineStr">
        <is>
          <t>Enf. Larissa Nunes</t>
        </is>
      </c>
      <c r="L5" s="3" t="inlineStr">
        <is>
          <t>Alta prevista</t>
        </is>
      </c>
      <c r="M5" s="4" t="inlineStr">
        <is>
          <t>Deambulação assistida.</t>
        </is>
      </c>
    </row>
    <row r="6">
      <c r="A6" s="3" t="inlineStr">
        <is>
          <t>PAC-0004</t>
        </is>
      </c>
      <c r="B6" s="4" t="inlineStr">
        <is>
          <t>Ana Souza</t>
        </is>
      </c>
      <c r="C6" s="5" t="n">
        <v>31582</v>
      </c>
      <c r="D6" s="3" t="inlineStr">
        <is>
          <t>Feminino</t>
        </is>
      </c>
      <c r="E6" s="3" t="inlineStr">
        <is>
          <t>Curitiba</t>
        </is>
      </c>
      <c r="F6" s="3" t="inlineStr">
        <is>
          <t>Clínica Médica</t>
        </is>
      </c>
      <c r="G6" s="3" t="inlineStr">
        <is>
          <t>104</t>
        </is>
      </c>
      <c r="H6" s="5" t="n">
        <v>46134</v>
      </c>
      <c r="I6" s="4" t="inlineStr">
        <is>
          <t>Diabetes descompensado</t>
        </is>
      </c>
      <c r="J6" s="3" t="inlineStr">
        <is>
          <t>Médio</t>
        </is>
      </c>
      <c r="K6" s="3" t="inlineStr">
        <is>
          <t>Enf. Beatriz Lima</t>
        </is>
      </c>
      <c r="L6" s="3" t="inlineStr">
        <is>
          <t>Internado</t>
        </is>
      </c>
      <c r="M6" s="4" t="inlineStr">
        <is>
          <t>Glicemia capilar conforme prescrição.</t>
        </is>
      </c>
    </row>
    <row r="7">
      <c r="A7" s="3" t="inlineStr">
        <is>
          <t>PAC-0005</t>
        </is>
      </c>
      <c r="B7" s="4" t="inlineStr">
        <is>
          <t>Carlos Pereira</t>
        </is>
      </c>
      <c r="C7" s="5" t="n">
        <v>20031</v>
      </c>
      <c r="D7" s="3" t="inlineStr">
        <is>
          <t>Masculino</t>
        </is>
      </c>
      <c r="E7" s="3" t="inlineStr">
        <is>
          <t>Porto Alegre</t>
        </is>
      </c>
      <c r="F7" s="3" t="inlineStr">
        <is>
          <t>UTI</t>
        </is>
      </c>
      <c r="G7" s="3" t="inlineStr">
        <is>
          <t>UTI-05</t>
        </is>
      </c>
      <c r="H7" s="5" t="n">
        <v>46159</v>
      </c>
      <c r="I7" s="4" t="inlineStr">
        <is>
          <t>Sepse em tratamento</t>
        </is>
      </c>
      <c r="J7" s="3" t="inlineStr">
        <is>
          <t>Alto</t>
        </is>
      </c>
      <c r="K7" s="3" t="inlineStr">
        <is>
          <t>Enf. Gustavo Reis</t>
        </is>
      </c>
      <c r="L7" s="3" t="inlineStr">
        <is>
          <t>Internado</t>
        </is>
      </c>
      <c r="M7" s="4" t="inlineStr">
        <is>
          <t>Vigilância hemodinâmica contínua.</t>
        </is>
      </c>
    </row>
    <row r="8">
      <c r="A8" s="3" t="inlineStr">
        <is>
          <t>PAC-0006</t>
        </is>
      </c>
      <c r="B8" s="4" t="inlineStr">
        <is>
          <t>Juliana Costa</t>
        </is>
      </c>
      <c r="C8" s="5" t="n">
        <v>34390</v>
      </c>
      <c r="D8" s="3" t="inlineStr">
        <is>
          <t>Feminino</t>
        </is>
      </c>
      <c r="E8" s="3" t="inlineStr">
        <is>
          <t>Salvador</t>
        </is>
      </c>
      <c r="F8" s="3" t="inlineStr">
        <is>
          <t>Maternidade</t>
        </is>
      </c>
      <c r="G8" s="3" t="inlineStr">
        <is>
          <t>210</t>
        </is>
      </c>
      <c r="H8" s="5" t="n">
        <v>46182</v>
      </c>
      <c r="I8" s="4" t="inlineStr">
        <is>
          <t>Pós-parto imediato</t>
        </is>
      </c>
      <c r="J8" s="3" t="inlineStr">
        <is>
          <t>Baixo</t>
        </is>
      </c>
      <c r="K8" s="3" t="inlineStr">
        <is>
          <t>Enf. Renata Alves</t>
        </is>
      </c>
      <c r="L8" s="3" t="inlineStr">
        <is>
          <t>Alta prevista</t>
        </is>
      </c>
      <c r="M8" s="4" t="inlineStr">
        <is>
          <t>Orientações de autocuidado iniciadas.</t>
        </is>
      </c>
    </row>
    <row r="9">
      <c r="A9" s="3" t="inlineStr">
        <is>
          <t>PAC-0007</t>
        </is>
      </c>
      <c r="B9" s="4" t="inlineStr">
        <is>
          <t>Rafael Almeida</t>
        </is>
      </c>
      <c r="C9" s="5" t="n">
        <v>25794</v>
      </c>
      <c r="D9" s="3" t="inlineStr">
        <is>
          <t>Masculino</t>
        </is>
      </c>
      <c r="E9" s="3" t="inlineStr">
        <is>
          <t>Recife</t>
        </is>
      </c>
      <c r="F9" s="3" t="inlineStr">
        <is>
          <t>Neurologia</t>
        </is>
      </c>
      <c r="G9" s="3" t="inlineStr">
        <is>
          <t>115</t>
        </is>
      </c>
      <c r="H9" s="5" t="n">
        <v>46206</v>
      </c>
      <c r="I9" s="4" t="inlineStr">
        <is>
          <t>Acidente vascular cerebral</t>
        </is>
      </c>
      <c r="J9" s="3" t="inlineStr">
        <is>
          <t>Alto</t>
        </is>
      </c>
      <c r="K9" s="3" t="inlineStr">
        <is>
          <t>Enf. Ricardo Melo</t>
        </is>
      </c>
      <c r="L9" s="3" t="inlineStr">
        <is>
          <t>Internado</t>
        </is>
      </c>
      <c r="M9" s="4" t="inlineStr">
        <is>
          <t>Avaliação neurológica seriada.</t>
        </is>
      </c>
    </row>
    <row r="10">
      <c r="A10" s="3" t="inlineStr">
        <is>
          <t>PAC-0008</t>
        </is>
      </c>
      <c r="B10" s="4" t="inlineStr">
        <is>
          <t>Camila Ferreira</t>
        </is>
      </c>
      <c r="C10" s="5" t="n">
        <v>42520</v>
      </c>
      <c r="D10" s="3" t="inlineStr">
        <is>
          <t>Feminino</t>
        </is>
      </c>
      <c r="E10" s="3" t="inlineStr">
        <is>
          <t>Fortaleza</t>
        </is>
      </c>
      <c r="F10" s="3" t="inlineStr">
        <is>
          <t>Pediatria</t>
        </is>
      </c>
      <c r="G10" s="3" t="inlineStr">
        <is>
          <t>P-08</t>
        </is>
      </c>
      <c r="H10" s="5" t="n">
        <v>46246</v>
      </c>
      <c r="I10" s="4" t="inlineStr">
        <is>
          <t>Bronquiolite</t>
        </is>
      </c>
      <c r="J10" s="3" t="inlineStr">
        <is>
          <t>Médio</t>
        </is>
      </c>
      <c r="K10" s="3" t="inlineStr">
        <is>
          <t>Enf. Larissa Nunes</t>
        </is>
      </c>
      <c r="L10" s="3" t="inlineStr">
        <is>
          <t>Internado</t>
        </is>
      </c>
      <c r="M10" s="4" t="inlineStr">
        <is>
          <t>Acompanhamento com responsável.</t>
        </is>
      </c>
    </row>
    <row r="11">
      <c r="A11" s="3" t="inlineStr">
        <is>
          <t>PAC-0009</t>
        </is>
      </c>
      <c r="B11" s="4" t="inlineStr">
        <is>
          <t>Lucas Rodrigues</t>
        </is>
      </c>
      <c r="C11" s="5" t="n">
        <v>29929</v>
      </c>
      <c r="D11" s="3" t="inlineStr">
        <is>
          <t>Masculino</t>
        </is>
      </c>
      <c r="E11" s="3" t="inlineStr">
        <is>
          <t>Brasília</t>
        </is>
      </c>
      <c r="F11" s="3" t="inlineStr">
        <is>
          <t>Cirurgia</t>
        </is>
      </c>
      <c r="G11" s="3" t="inlineStr">
        <is>
          <t>308</t>
        </is>
      </c>
      <c r="H11" s="5" t="n">
        <v>46254</v>
      </c>
      <c r="I11" s="4" t="inlineStr">
        <is>
          <t>Pós-operatório abdominal</t>
        </is>
      </c>
      <c r="J11" s="3" t="inlineStr">
        <is>
          <t>Baixo</t>
        </is>
      </c>
      <c r="K11" s="3" t="inlineStr">
        <is>
          <t>Enf. Gustavo Reis</t>
        </is>
      </c>
      <c r="L11" s="3" t="inlineStr">
        <is>
          <t>Alta concedida</t>
        </is>
      </c>
      <c r="M11" s="4" t="inlineStr">
        <is>
          <t>Retorno ambulatorial orientado.</t>
        </is>
      </c>
    </row>
    <row r="12">
      <c r="A12" s="3" t="n"/>
      <c r="B12" s="4" t="n"/>
      <c r="C12" s="5" t="n"/>
      <c r="D12" s="3" t="n"/>
      <c r="E12" s="3" t="n"/>
      <c r="F12" s="3" t="n"/>
      <c r="G12" s="3" t="n"/>
      <c r="H12" s="5" t="n"/>
      <c r="I12" s="4" t="n"/>
      <c r="J12" s="3" t="n"/>
      <c r="K12" s="3" t="n"/>
      <c r="L12" s="3" t="n"/>
      <c r="M12" s="4" t="n"/>
    </row>
    <row r="13">
      <c r="A13" s="3" t="n"/>
      <c r="B13" s="4" t="n"/>
      <c r="C13" s="5" t="n"/>
      <c r="D13" s="3" t="n"/>
      <c r="E13" s="3" t="n"/>
      <c r="F13" s="3" t="n"/>
      <c r="G13" s="3" t="n"/>
      <c r="H13" s="5" t="n"/>
      <c r="I13" s="4" t="n"/>
      <c r="J13" s="3" t="n"/>
      <c r="K13" s="3" t="n"/>
      <c r="L13" s="3" t="n"/>
      <c r="M13" s="4" t="n"/>
    </row>
    <row r="14">
      <c r="A14" s="3" t="n"/>
      <c r="B14" s="4" t="n"/>
      <c r="C14" s="5" t="n"/>
      <c r="D14" s="3" t="n"/>
      <c r="E14" s="3" t="n"/>
      <c r="F14" s="3" t="n"/>
      <c r="G14" s="3" t="n"/>
      <c r="H14" s="5" t="n"/>
      <c r="I14" s="4" t="n"/>
      <c r="J14" s="3" t="n"/>
      <c r="K14" s="3" t="n"/>
      <c r="L14" s="3" t="n"/>
      <c r="M14" s="4" t="n"/>
    </row>
    <row r="15">
      <c r="A15" s="3" t="n"/>
      <c r="B15" s="4" t="n"/>
      <c r="C15" s="5" t="n"/>
      <c r="D15" s="3" t="n"/>
      <c r="E15" s="3" t="n"/>
      <c r="F15" s="3" t="n"/>
      <c r="G15" s="3" t="n"/>
      <c r="H15" s="5" t="n"/>
      <c r="I15" s="4" t="n"/>
      <c r="J15" s="3" t="n"/>
      <c r="K15" s="3" t="n"/>
      <c r="L15" s="3" t="n"/>
      <c r="M15" s="4" t="n"/>
    </row>
    <row r="16">
      <c r="A16" s="3" t="n"/>
      <c r="B16" s="4" t="n"/>
      <c r="C16" s="5" t="n"/>
      <c r="D16" s="3" t="n"/>
      <c r="E16" s="3" t="n"/>
      <c r="F16" s="3" t="n"/>
      <c r="G16" s="3" t="n"/>
      <c r="H16" s="5" t="n"/>
      <c r="I16" s="4" t="n"/>
      <c r="J16" s="3" t="n"/>
      <c r="K16" s="3" t="n"/>
      <c r="L16" s="3" t="n"/>
      <c r="M16" s="4" t="n"/>
    </row>
    <row r="17">
      <c r="A17" s="3" t="n"/>
      <c r="B17" s="4" t="n"/>
      <c r="C17" s="5" t="n"/>
      <c r="D17" s="3" t="n"/>
      <c r="E17" s="3" t="n"/>
      <c r="F17" s="3" t="n"/>
      <c r="G17" s="3" t="n"/>
      <c r="H17" s="5" t="n"/>
      <c r="I17" s="4" t="n"/>
      <c r="J17" s="3" t="n"/>
      <c r="K17" s="3" t="n"/>
      <c r="L17" s="3" t="n"/>
      <c r="M17" s="4" t="n"/>
    </row>
    <row r="18">
      <c r="A18" s="3" t="n"/>
      <c r="B18" s="4" t="n"/>
      <c r="C18" s="5" t="n"/>
      <c r="D18" s="3" t="n"/>
      <c r="E18" s="3" t="n"/>
      <c r="F18" s="3" t="n"/>
      <c r="G18" s="3" t="n"/>
      <c r="H18" s="5" t="n"/>
      <c r="I18" s="4" t="n"/>
      <c r="J18" s="3" t="n"/>
      <c r="K18" s="3" t="n"/>
      <c r="L18" s="3" t="n"/>
      <c r="M18" s="4" t="n"/>
    </row>
    <row r="19">
      <c r="A19" s="3" t="n"/>
      <c r="B19" s="4" t="n"/>
      <c r="C19" s="5" t="n"/>
      <c r="D19" s="3" t="n"/>
      <c r="E19" s="3" t="n"/>
      <c r="F19" s="3" t="n"/>
      <c r="G19" s="3" t="n"/>
      <c r="H19" s="5" t="n"/>
      <c r="I19" s="4" t="n"/>
      <c r="J19" s="3" t="n"/>
      <c r="K19" s="3" t="n"/>
      <c r="L19" s="3" t="n"/>
      <c r="M19" s="4" t="n"/>
    </row>
    <row r="20">
      <c r="A20" s="3" t="n"/>
      <c r="B20" s="4" t="n"/>
      <c r="C20" s="5" t="n"/>
      <c r="D20" s="3" t="n"/>
      <c r="E20" s="3" t="n"/>
      <c r="F20" s="3" t="n"/>
      <c r="G20" s="3" t="n"/>
      <c r="H20" s="5" t="n"/>
      <c r="I20" s="4" t="n"/>
      <c r="J20" s="3" t="n"/>
      <c r="K20" s="3" t="n"/>
      <c r="L20" s="3" t="n"/>
      <c r="M20" s="4" t="n"/>
    </row>
    <row r="21">
      <c r="A21" s="3" t="n"/>
      <c r="B21" s="4" t="n"/>
      <c r="C21" s="5" t="n"/>
      <c r="D21" s="3" t="n"/>
      <c r="E21" s="3" t="n"/>
      <c r="F21" s="3" t="n"/>
      <c r="G21" s="3" t="n"/>
      <c r="H21" s="5" t="n"/>
      <c r="I21" s="4" t="n"/>
      <c r="J21" s="3" t="n"/>
      <c r="K21" s="3" t="n"/>
      <c r="L21" s="3" t="n"/>
      <c r="M21" s="4" t="n"/>
    </row>
    <row r="22">
      <c r="A22" s="3" t="n"/>
      <c r="B22" s="4" t="n"/>
      <c r="C22" s="5" t="n"/>
      <c r="D22" s="3" t="n"/>
      <c r="E22" s="3" t="n"/>
      <c r="F22" s="3" t="n"/>
      <c r="G22" s="3" t="n"/>
      <c r="H22" s="5" t="n"/>
      <c r="I22" s="4" t="n"/>
      <c r="J22" s="3" t="n"/>
      <c r="K22" s="3" t="n"/>
      <c r="L22" s="3" t="n"/>
      <c r="M22" s="4" t="n"/>
    </row>
    <row r="23">
      <c r="A23" s="3" t="n"/>
      <c r="B23" s="4" t="n"/>
      <c r="C23" s="5" t="n"/>
      <c r="D23" s="3" t="n"/>
      <c r="E23" s="3" t="n"/>
      <c r="F23" s="3" t="n"/>
      <c r="G23" s="3" t="n"/>
      <c r="H23" s="5" t="n"/>
      <c r="I23" s="4" t="n"/>
      <c r="J23" s="3" t="n"/>
      <c r="K23" s="3" t="n"/>
      <c r="L23" s="3" t="n"/>
      <c r="M23" s="4" t="n"/>
    </row>
    <row r="24">
      <c r="A24" s="3" t="n"/>
      <c r="B24" s="4" t="n"/>
      <c r="C24" s="5" t="n"/>
      <c r="D24" s="3" t="n"/>
      <c r="E24" s="3" t="n"/>
      <c r="F24" s="3" t="n"/>
      <c r="G24" s="3" t="n"/>
      <c r="H24" s="5" t="n"/>
      <c r="I24" s="4" t="n"/>
      <c r="J24" s="3" t="n"/>
      <c r="K24" s="3" t="n"/>
      <c r="L24" s="3" t="n"/>
      <c r="M24" s="4" t="n"/>
    </row>
    <row r="25">
      <c r="A25" s="3" t="n"/>
      <c r="B25" s="4" t="n"/>
      <c r="C25" s="5" t="n"/>
      <c r="D25" s="3" t="n"/>
      <c r="E25" s="3" t="n"/>
      <c r="F25" s="3" t="n"/>
      <c r="G25" s="3" t="n"/>
      <c r="H25" s="5" t="n"/>
      <c r="I25" s="4" t="n"/>
      <c r="J25" s="3" t="n"/>
      <c r="K25" s="3" t="n"/>
      <c r="L25" s="3" t="n"/>
      <c r="M25" s="4" t="n"/>
    </row>
    <row r="26">
      <c r="A26" s="3" t="n"/>
      <c r="B26" s="4" t="n"/>
      <c r="C26" s="5" t="n"/>
      <c r="D26" s="3" t="n"/>
      <c r="E26" s="3" t="n"/>
      <c r="F26" s="3" t="n"/>
      <c r="G26" s="3" t="n"/>
      <c r="H26" s="5" t="n"/>
      <c r="I26" s="4" t="n"/>
      <c r="J26" s="3" t="n"/>
      <c r="K26" s="3" t="n"/>
      <c r="L26" s="3" t="n"/>
      <c r="M26" s="4" t="n"/>
    </row>
    <row r="27">
      <c r="A27" s="3" t="n"/>
      <c r="B27" s="4" t="n"/>
      <c r="C27" s="5" t="n"/>
      <c r="D27" s="3" t="n"/>
      <c r="E27" s="3" t="n"/>
      <c r="F27" s="3" t="n"/>
      <c r="G27" s="3" t="n"/>
      <c r="H27" s="5" t="n"/>
      <c r="I27" s="4" t="n"/>
      <c r="J27" s="3" t="n"/>
      <c r="K27" s="3" t="n"/>
      <c r="L27" s="3" t="n"/>
      <c r="M27" s="4" t="n"/>
    </row>
    <row r="28">
      <c r="A28" s="3" t="n"/>
      <c r="B28" s="4" t="n"/>
      <c r="C28" s="5" t="n"/>
      <c r="D28" s="3" t="n"/>
      <c r="E28" s="3" t="n"/>
      <c r="F28" s="3" t="n"/>
      <c r="G28" s="3" t="n"/>
      <c r="H28" s="5" t="n"/>
      <c r="I28" s="4" t="n"/>
      <c r="J28" s="3" t="n"/>
      <c r="K28" s="3" t="n"/>
      <c r="L28" s="3" t="n"/>
      <c r="M28" s="4" t="n"/>
    </row>
    <row r="29">
      <c r="A29" s="3" t="n"/>
      <c r="B29" s="4" t="n"/>
      <c r="C29" s="5" t="n"/>
      <c r="D29" s="3" t="n"/>
      <c r="E29" s="3" t="n"/>
      <c r="F29" s="3" t="n"/>
      <c r="G29" s="3" t="n"/>
      <c r="H29" s="5" t="n"/>
      <c r="I29" s="4" t="n"/>
      <c r="J29" s="3" t="n"/>
      <c r="K29" s="3" t="n"/>
      <c r="L29" s="3" t="n"/>
      <c r="M29" s="4" t="n"/>
    </row>
    <row r="30">
      <c r="A30" s="3" t="n"/>
      <c r="B30" s="4" t="n"/>
      <c r="C30" s="5" t="n"/>
      <c r="D30" s="3" t="n"/>
      <c r="E30" s="3" t="n"/>
      <c r="F30" s="3" t="n"/>
      <c r="G30" s="3" t="n"/>
      <c r="H30" s="5" t="n"/>
      <c r="I30" s="4" t="n"/>
      <c r="J30" s="3" t="n"/>
      <c r="K30" s="3" t="n"/>
      <c r="L30" s="3" t="n"/>
      <c r="M30" s="4" t="n"/>
    </row>
    <row r="31">
      <c r="A31" s="3" t="n"/>
      <c r="B31" s="4" t="n"/>
      <c r="C31" s="5" t="n"/>
      <c r="D31" s="3" t="n"/>
      <c r="E31" s="3" t="n"/>
      <c r="F31" s="3" t="n"/>
      <c r="G31" s="3" t="n"/>
      <c r="H31" s="5" t="n"/>
      <c r="I31" s="4" t="n"/>
      <c r="J31" s="3" t="n"/>
      <c r="K31" s="3" t="n"/>
      <c r="L31" s="3" t="n"/>
      <c r="M31" s="4" t="n"/>
    </row>
    <row r="32">
      <c r="A32" s="3" t="n"/>
      <c r="B32" s="4" t="n"/>
      <c r="C32" s="5" t="n"/>
      <c r="D32" s="3" t="n"/>
      <c r="E32" s="3" t="n"/>
      <c r="F32" s="3" t="n"/>
      <c r="G32" s="3" t="n"/>
      <c r="H32" s="5" t="n"/>
      <c r="I32" s="4" t="n"/>
      <c r="J32" s="3" t="n"/>
      <c r="K32" s="3" t="n"/>
      <c r="L32" s="3" t="n"/>
      <c r="M32" s="4" t="n"/>
    </row>
    <row r="33">
      <c r="A33" s="3" t="n"/>
      <c r="B33" s="4" t="n"/>
      <c r="C33" s="5" t="n"/>
      <c r="D33" s="3" t="n"/>
      <c r="E33" s="3" t="n"/>
      <c r="F33" s="3" t="n"/>
      <c r="G33" s="3" t="n"/>
      <c r="H33" s="5" t="n"/>
      <c r="I33" s="4" t="n"/>
      <c r="J33" s="3" t="n"/>
      <c r="K33" s="3" t="n"/>
      <c r="L33" s="3" t="n"/>
      <c r="M33" s="4" t="n"/>
    </row>
    <row r="34">
      <c r="A34" s="3" t="n"/>
      <c r="B34" s="4" t="n"/>
      <c r="C34" s="5" t="n"/>
      <c r="D34" s="3" t="n"/>
      <c r="E34" s="3" t="n"/>
      <c r="F34" s="3" t="n"/>
      <c r="G34" s="3" t="n"/>
      <c r="H34" s="5" t="n"/>
      <c r="I34" s="4" t="n"/>
      <c r="J34" s="3" t="n"/>
      <c r="K34" s="3" t="n"/>
      <c r="L34" s="3" t="n"/>
      <c r="M34" s="4" t="n"/>
    </row>
    <row r="35">
      <c r="A35" s="3" t="n"/>
      <c r="B35" s="4" t="n"/>
      <c r="C35" s="5" t="n"/>
      <c r="D35" s="3" t="n"/>
      <c r="E35" s="3" t="n"/>
      <c r="F35" s="3" t="n"/>
      <c r="G35" s="3" t="n"/>
      <c r="H35" s="5" t="n"/>
      <c r="I35" s="4" t="n"/>
      <c r="J35" s="3" t="n"/>
      <c r="K35" s="3" t="n"/>
      <c r="L35" s="3" t="n"/>
      <c r="M35" s="4" t="n"/>
    </row>
    <row r="36">
      <c r="A36" s="3" t="n"/>
      <c r="B36" s="4" t="n"/>
      <c r="C36" s="5" t="n"/>
      <c r="D36" s="3" t="n"/>
      <c r="E36" s="3" t="n"/>
      <c r="F36" s="3" t="n"/>
      <c r="G36" s="3" t="n"/>
      <c r="H36" s="5" t="n"/>
      <c r="I36" s="4" t="n"/>
      <c r="J36" s="3" t="n"/>
      <c r="K36" s="3" t="n"/>
      <c r="L36" s="3" t="n"/>
      <c r="M36" s="4" t="n"/>
    </row>
    <row r="37">
      <c r="A37" s="3" t="n"/>
      <c r="B37" s="4" t="n"/>
      <c r="C37" s="5" t="n"/>
      <c r="D37" s="3" t="n"/>
      <c r="E37" s="3" t="n"/>
      <c r="F37" s="3" t="n"/>
      <c r="G37" s="3" t="n"/>
      <c r="H37" s="5" t="n"/>
      <c r="I37" s="4" t="n"/>
      <c r="J37" s="3" t="n"/>
      <c r="K37" s="3" t="n"/>
      <c r="L37" s="3" t="n"/>
      <c r="M37" s="4" t="n"/>
    </row>
    <row r="38">
      <c r="A38" s="3" t="n"/>
      <c r="B38" s="4" t="n"/>
      <c r="C38" s="5" t="n"/>
      <c r="D38" s="3" t="n"/>
      <c r="E38" s="3" t="n"/>
      <c r="F38" s="3" t="n"/>
      <c r="G38" s="3" t="n"/>
      <c r="H38" s="5" t="n"/>
      <c r="I38" s="4" t="n"/>
      <c r="J38" s="3" t="n"/>
      <c r="K38" s="3" t="n"/>
      <c r="L38" s="3" t="n"/>
      <c r="M38" s="4" t="n"/>
    </row>
    <row r="39">
      <c r="A39" s="3" t="n"/>
      <c r="B39" s="4" t="n"/>
      <c r="C39" s="5" t="n"/>
      <c r="D39" s="3" t="n"/>
      <c r="E39" s="3" t="n"/>
      <c r="F39" s="3" t="n"/>
      <c r="G39" s="3" t="n"/>
      <c r="H39" s="5" t="n"/>
      <c r="I39" s="4" t="n"/>
      <c r="J39" s="3" t="n"/>
      <c r="K39" s="3" t="n"/>
      <c r="L39" s="3" t="n"/>
      <c r="M39" s="4" t="n"/>
    </row>
    <row r="40">
      <c r="A40" s="3" t="n"/>
      <c r="B40" s="4" t="n"/>
      <c r="C40" s="5" t="n"/>
      <c r="D40" s="3" t="n"/>
      <c r="E40" s="3" t="n"/>
      <c r="F40" s="3" t="n"/>
      <c r="G40" s="3" t="n"/>
      <c r="H40" s="5" t="n"/>
      <c r="I40" s="4" t="n"/>
      <c r="J40" s="3" t="n"/>
      <c r="K40" s="3" t="n"/>
      <c r="L40" s="3" t="n"/>
      <c r="M40" s="4" t="n"/>
    </row>
    <row r="41">
      <c r="A41" s="3" t="n"/>
      <c r="B41" s="4" t="n"/>
      <c r="C41" s="5" t="n"/>
      <c r="D41" s="3" t="n"/>
      <c r="E41" s="3" t="n"/>
      <c r="F41" s="3" t="n"/>
      <c r="G41" s="3" t="n"/>
      <c r="H41" s="5" t="n"/>
      <c r="I41" s="4" t="n"/>
      <c r="J41" s="3" t="n"/>
      <c r="K41" s="3" t="n"/>
      <c r="L41" s="3" t="n"/>
      <c r="M41" s="4" t="n"/>
    </row>
    <row r="42">
      <c r="A42" s="3" t="n"/>
      <c r="B42" s="4" t="n"/>
      <c r="C42" s="5" t="n"/>
      <c r="D42" s="3" t="n"/>
      <c r="E42" s="3" t="n"/>
      <c r="F42" s="3" t="n"/>
      <c r="G42" s="3" t="n"/>
      <c r="H42" s="5" t="n"/>
      <c r="I42" s="4" t="n"/>
      <c r="J42" s="3" t="n"/>
      <c r="K42" s="3" t="n"/>
      <c r="L42" s="3" t="n"/>
      <c r="M42" s="4" t="n"/>
    </row>
    <row r="43">
      <c r="A43" s="3" t="n"/>
      <c r="B43" s="4" t="n"/>
      <c r="C43" s="5" t="n"/>
      <c r="D43" s="3" t="n"/>
      <c r="E43" s="3" t="n"/>
      <c r="F43" s="3" t="n"/>
      <c r="G43" s="3" t="n"/>
      <c r="H43" s="5" t="n"/>
      <c r="I43" s="4" t="n"/>
      <c r="J43" s="3" t="n"/>
      <c r="K43" s="3" t="n"/>
      <c r="L43" s="3" t="n"/>
      <c r="M43" s="4" t="n"/>
    </row>
    <row r="44">
      <c r="A44" s="3" t="n"/>
      <c r="B44" s="4" t="n"/>
      <c r="C44" s="5" t="n"/>
      <c r="D44" s="3" t="n"/>
      <c r="E44" s="3" t="n"/>
      <c r="F44" s="3" t="n"/>
      <c r="G44" s="3" t="n"/>
      <c r="H44" s="5" t="n"/>
      <c r="I44" s="4" t="n"/>
      <c r="J44" s="3" t="n"/>
      <c r="K44" s="3" t="n"/>
      <c r="L44" s="3" t="n"/>
      <c r="M44" s="4" t="n"/>
    </row>
    <row r="45">
      <c r="A45" s="3" t="n"/>
      <c r="B45" s="4" t="n"/>
      <c r="C45" s="5" t="n"/>
      <c r="D45" s="3" t="n"/>
      <c r="E45" s="3" t="n"/>
      <c r="F45" s="3" t="n"/>
      <c r="G45" s="3" t="n"/>
      <c r="H45" s="5" t="n"/>
      <c r="I45" s="4" t="n"/>
      <c r="J45" s="3" t="n"/>
      <c r="K45" s="3" t="n"/>
      <c r="L45" s="3" t="n"/>
      <c r="M45" s="4" t="n"/>
    </row>
    <row r="46">
      <c r="A46" s="3" t="n"/>
      <c r="B46" s="4" t="n"/>
      <c r="C46" s="5" t="n"/>
      <c r="D46" s="3" t="n"/>
      <c r="E46" s="3" t="n"/>
      <c r="F46" s="3" t="n"/>
      <c r="G46" s="3" t="n"/>
      <c r="H46" s="5" t="n"/>
      <c r="I46" s="4" t="n"/>
      <c r="J46" s="3" t="n"/>
      <c r="K46" s="3" t="n"/>
      <c r="L46" s="3" t="n"/>
      <c r="M46" s="4" t="n"/>
    </row>
    <row r="47">
      <c r="A47" s="3" t="n"/>
      <c r="B47" s="4" t="n"/>
      <c r="C47" s="5" t="n"/>
      <c r="D47" s="3" t="n"/>
      <c r="E47" s="3" t="n"/>
      <c r="F47" s="3" t="n"/>
      <c r="G47" s="3" t="n"/>
      <c r="H47" s="5" t="n"/>
      <c r="I47" s="4" t="n"/>
      <c r="J47" s="3" t="n"/>
      <c r="K47" s="3" t="n"/>
      <c r="L47" s="3" t="n"/>
      <c r="M47" s="4" t="n"/>
    </row>
    <row r="48">
      <c r="A48" s="3" t="n"/>
      <c r="B48" s="4" t="n"/>
      <c r="C48" s="5" t="n"/>
      <c r="D48" s="3" t="n"/>
      <c r="E48" s="3" t="n"/>
      <c r="F48" s="3" t="n"/>
      <c r="G48" s="3" t="n"/>
      <c r="H48" s="5" t="n"/>
      <c r="I48" s="4" t="n"/>
      <c r="J48" s="3" t="n"/>
      <c r="K48" s="3" t="n"/>
      <c r="L48" s="3" t="n"/>
      <c r="M48" s="4" t="n"/>
    </row>
    <row r="49">
      <c r="A49" s="3" t="n"/>
      <c r="B49" s="4" t="n"/>
      <c r="C49" s="5" t="n"/>
      <c r="D49" s="3" t="n"/>
      <c r="E49" s="3" t="n"/>
      <c r="F49" s="3" t="n"/>
      <c r="G49" s="3" t="n"/>
      <c r="H49" s="5" t="n"/>
      <c r="I49" s="4" t="n"/>
      <c r="J49" s="3" t="n"/>
      <c r="K49" s="3" t="n"/>
      <c r="L49" s="3" t="n"/>
      <c r="M49" s="4" t="n"/>
    </row>
    <row r="50">
      <c r="A50" s="3" t="n"/>
      <c r="B50" s="4" t="n"/>
      <c r="C50" s="5" t="n"/>
      <c r="D50" s="3" t="n"/>
      <c r="E50" s="3" t="n"/>
      <c r="F50" s="3" t="n"/>
      <c r="G50" s="3" t="n"/>
      <c r="H50" s="5" t="n"/>
      <c r="I50" s="4" t="n"/>
      <c r="J50" s="3" t="n"/>
      <c r="K50" s="3" t="n"/>
      <c r="L50" s="3" t="n"/>
      <c r="M50" s="4" t="n"/>
    </row>
    <row r="51">
      <c r="A51" s="3" t="n"/>
      <c r="B51" s="4" t="n"/>
      <c r="C51" s="5" t="n"/>
      <c r="D51" s="3" t="n"/>
      <c r="E51" s="3" t="n"/>
      <c r="F51" s="3" t="n"/>
      <c r="G51" s="3" t="n"/>
      <c r="H51" s="5" t="n"/>
      <c r="I51" s="4" t="n"/>
      <c r="J51" s="3" t="n"/>
      <c r="K51" s="3" t="n"/>
      <c r="L51" s="3" t="n"/>
      <c r="M51" s="4" t="n"/>
    </row>
    <row r="52">
      <c r="A52" s="3" t="n"/>
      <c r="B52" s="4" t="n"/>
      <c r="C52" s="5" t="n"/>
      <c r="D52" s="3" t="n"/>
      <c r="E52" s="3" t="n"/>
      <c r="F52" s="3" t="n"/>
      <c r="G52" s="3" t="n"/>
      <c r="H52" s="5" t="n"/>
      <c r="I52" s="4" t="n"/>
      <c r="J52" s="3" t="n"/>
      <c r="K52" s="3" t="n"/>
      <c r="L52" s="3" t="n"/>
      <c r="M52" s="4" t="n"/>
    </row>
    <row r="53">
      <c r="A53" s="3" t="n"/>
      <c r="B53" s="4" t="n"/>
      <c r="C53" s="5" t="n"/>
      <c r="D53" s="3" t="n"/>
      <c r="E53" s="3" t="n"/>
      <c r="F53" s="3" t="n"/>
      <c r="G53" s="3" t="n"/>
      <c r="H53" s="5" t="n"/>
      <c r="I53" s="4" t="n"/>
      <c r="J53" s="3" t="n"/>
      <c r="K53" s="3" t="n"/>
      <c r="L53" s="3" t="n"/>
      <c r="M53" s="4" t="n"/>
    </row>
    <row r="54">
      <c r="A54" s="3" t="n"/>
      <c r="B54" s="4" t="n"/>
      <c r="C54" s="5" t="n"/>
      <c r="D54" s="3" t="n"/>
      <c r="E54" s="3" t="n"/>
      <c r="F54" s="3" t="n"/>
      <c r="G54" s="3" t="n"/>
      <c r="H54" s="5" t="n"/>
      <c r="I54" s="4" t="n"/>
      <c r="J54" s="3" t="n"/>
      <c r="K54" s="3" t="n"/>
      <c r="L54" s="3" t="n"/>
      <c r="M54" s="4" t="n"/>
    </row>
    <row r="55">
      <c r="A55" s="3" t="n"/>
      <c r="B55" s="4" t="n"/>
      <c r="C55" s="5" t="n"/>
      <c r="D55" s="3" t="n"/>
      <c r="E55" s="3" t="n"/>
      <c r="F55" s="3" t="n"/>
      <c r="G55" s="3" t="n"/>
      <c r="H55" s="5" t="n"/>
      <c r="I55" s="4" t="n"/>
      <c r="J55" s="3" t="n"/>
      <c r="K55" s="3" t="n"/>
      <c r="L55" s="3" t="n"/>
      <c r="M55" s="4" t="n"/>
    </row>
    <row r="56">
      <c r="A56" s="3" t="n"/>
      <c r="B56" s="4" t="n"/>
      <c r="C56" s="5" t="n"/>
      <c r="D56" s="3" t="n"/>
      <c r="E56" s="3" t="n"/>
      <c r="F56" s="3" t="n"/>
      <c r="G56" s="3" t="n"/>
      <c r="H56" s="5" t="n"/>
      <c r="I56" s="4" t="n"/>
      <c r="J56" s="3" t="n"/>
      <c r="K56" s="3" t="n"/>
      <c r="L56" s="3" t="n"/>
      <c r="M56" s="4" t="n"/>
    </row>
    <row r="57">
      <c r="A57" s="3" t="n"/>
      <c r="B57" s="4" t="n"/>
      <c r="C57" s="5" t="n"/>
      <c r="D57" s="3" t="n"/>
      <c r="E57" s="3" t="n"/>
      <c r="F57" s="3" t="n"/>
      <c r="G57" s="3" t="n"/>
      <c r="H57" s="5" t="n"/>
      <c r="I57" s="4" t="n"/>
      <c r="J57" s="3" t="n"/>
      <c r="K57" s="3" t="n"/>
      <c r="L57" s="3" t="n"/>
      <c r="M57" s="4" t="n"/>
    </row>
    <row r="58">
      <c r="A58" s="3" t="n"/>
      <c r="B58" s="4" t="n"/>
      <c r="C58" s="5" t="n"/>
      <c r="D58" s="3" t="n"/>
      <c r="E58" s="3" t="n"/>
      <c r="F58" s="3" t="n"/>
      <c r="G58" s="3" t="n"/>
      <c r="H58" s="5" t="n"/>
      <c r="I58" s="4" t="n"/>
      <c r="J58" s="3" t="n"/>
      <c r="K58" s="3" t="n"/>
      <c r="L58" s="3" t="n"/>
      <c r="M58" s="4" t="n"/>
    </row>
    <row r="59">
      <c r="A59" s="3" t="n"/>
      <c r="B59" s="4" t="n"/>
      <c r="C59" s="5" t="n"/>
      <c r="D59" s="3" t="n"/>
      <c r="E59" s="3" t="n"/>
      <c r="F59" s="3" t="n"/>
      <c r="G59" s="3" t="n"/>
      <c r="H59" s="5" t="n"/>
      <c r="I59" s="4" t="n"/>
      <c r="J59" s="3" t="n"/>
      <c r="K59" s="3" t="n"/>
      <c r="L59" s="3" t="n"/>
      <c r="M59" s="4" t="n"/>
    </row>
    <row r="60">
      <c r="A60" s="3" t="n"/>
      <c r="B60" s="4" t="n"/>
      <c r="C60" s="5" t="n"/>
      <c r="D60" s="3" t="n"/>
      <c r="E60" s="3" t="n"/>
      <c r="F60" s="3" t="n"/>
      <c r="G60" s="3" t="n"/>
      <c r="H60" s="5" t="n"/>
      <c r="I60" s="4" t="n"/>
      <c r="J60" s="3" t="n"/>
      <c r="K60" s="3" t="n"/>
      <c r="L60" s="3" t="n"/>
      <c r="M60" s="4" t="n"/>
    </row>
    <row r="61">
      <c r="A61" s="3" t="n"/>
      <c r="B61" s="4" t="n"/>
      <c r="C61" s="5" t="n"/>
      <c r="D61" s="3" t="n"/>
      <c r="E61" s="3" t="n"/>
      <c r="F61" s="3" t="n"/>
      <c r="G61" s="3" t="n"/>
      <c r="H61" s="5" t="n"/>
      <c r="I61" s="4" t="n"/>
      <c r="J61" s="3" t="n"/>
      <c r="K61" s="3" t="n"/>
      <c r="L61" s="3" t="n"/>
      <c r="M61" s="4" t="n"/>
    </row>
    <row r="62">
      <c r="A62" s="3" t="n"/>
      <c r="B62" s="4" t="n"/>
      <c r="C62" s="5" t="n"/>
      <c r="D62" s="3" t="n"/>
      <c r="E62" s="3" t="n"/>
      <c r="F62" s="3" t="n"/>
      <c r="G62" s="3" t="n"/>
      <c r="H62" s="5" t="n"/>
      <c r="I62" s="4" t="n"/>
      <c r="J62" s="3" t="n"/>
      <c r="K62" s="3" t="n"/>
      <c r="L62" s="3" t="n"/>
      <c r="M62" s="4" t="n"/>
    </row>
    <row r="63">
      <c r="A63" s="3" t="n"/>
      <c r="B63" s="4" t="n"/>
      <c r="C63" s="5" t="n"/>
      <c r="D63" s="3" t="n"/>
      <c r="E63" s="3" t="n"/>
      <c r="F63" s="3" t="n"/>
      <c r="G63" s="3" t="n"/>
      <c r="H63" s="5" t="n"/>
      <c r="I63" s="4" t="n"/>
      <c r="J63" s="3" t="n"/>
      <c r="K63" s="3" t="n"/>
      <c r="L63" s="3" t="n"/>
      <c r="M63" s="4" t="n"/>
    </row>
    <row r="64">
      <c r="A64" s="3" t="n"/>
      <c r="B64" s="4" t="n"/>
      <c r="C64" s="5" t="n"/>
      <c r="D64" s="3" t="n"/>
      <c r="E64" s="3" t="n"/>
      <c r="F64" s="3" t="n"/>
      <c r="G64" s="3" t="n"/>
      <c r="H64" s="5" t="n"/>
      <c r="I64" s="4" t="n"/>
      <c r="J64" s="3" t="n"/>
      <c r="K64" s="3" t="n"/>
      <c r="L64" s="3" t="n"/>
      <c r="M64" s="4" t="n"/>
    </row>
    <row r="65">
      <c r="A65" s="3" t="n"/>
      <c r="B65" s="4" t="n"/>
      <c r="C65" s="5" t="n"/>
      <c r="D65" s="3" t="n"/>
      <c r="E65" s="3" t="n"/>
      <c r="F65" s="3" t="n"/>
      <c r="G65" s="3" t="n"/>
      <c r="H65" s="5" t="n"/>
      <c r="I65" s="4" t="n"/>
      <c r="J65" s="3" t="n"/>
      <c r="K65" s="3" t="n"/>
      <c r="L65" s="3" t="n"/>
      <c r="M65" s="4" t="n"/>
    </row>
    <row r="66">
      <c r="A66" s="3" t="n"/>
      <c r="B66" s="4" t="n"/>
      <c r="C66" s="5" t="n"/>
      <c r="D66" s="3" t="n"/>
      <c r="E66" s="3" t="n"/>
      <c r="F66" s="3" t="n"/>
      <c r="G66" s="3" t="n"/>
      <c r="H66" s="5" t="n"/>
      <c r="I66" s="4" t="n"/>
      <c r="J66" s="3" t="n"/>
      <c r="K66" s="3" t="n"/>
      <c r="L66" s="3" t="n"/>
      <c r="M66" s="4" t="n"/>
    </row>
    <row r="67">
      <c r="A67" s="3" t="n"/>
      <c r="B67" s="4" t="n"/>
      <c r="C67" s="5" t="n"/>
      <c r="D67" s="3" t="n"/>
      <c r="E67" s="3" t="n"/>
      <c r="F67" s="3" t="n"/>
      <c r="G67" s="3" t="n"/>
      <c r="H67" s="5" t="n"/>
      <c r="I67" s="4" t="n"/>
      <c r="J67" s="3" t="n"/>
      <c r="K67" s="3" t="n"/>
      <c r="L67" s="3" t="n"/>
      <c r="M67" s="4" t="n"/>
    </row>
    <row r="68">
      <c r="A68" s="3" t="n"/>
      <c r="B68" s="4" t="n"/>
      <c r="C68" s="5" t="n"/>
      <c r="D68" s="3" t="n"/>
      <c r="E68" s="3" t="n"/>
      <c r="F68" s="3" t="n"/>
      <c r="G68" s="3" t="n"/>
      <c r="H68" s="5" t="n"/>
      <c r="I68" s="4" t="n"/>
      <c r="J68" s="3" t="n"/>
      <c r="K68" s="3" t="n"/>
      <c r="L68" s="3" t="n"/>
      <c r="M68" s="4" t="n"/>
    </row>
    <row r="69">
      <c r="A69" s="3" t="n"/>
      <c r="B69" s="4" t="n"/>
      <c r="C69" s="5" t="n"/>
      <c r="D69" s="3" t="n"/>
      <c r="E69" s="3" t="n"/>
      <c r="F69" s="3" t="n"/>
      <c r="G69" s="3" t="n"/>
      <c r="H69" s="5" t="n"/>
      <c r="I69" s="4" t="n"/>
      <c r="J69" s="3" t="n"/>
      <c r="K69" s="3" t="n"/>
      <c r="L69" s="3" t="n"/>
      <c r="M69" s="4" t="n"/>
    </row>
    <row r="70">
      <c r="A70" s="3" t="n"/>
      <c r="B70" s="4" t="n"/>
      <c r="C70" s="5" t="n"/>
      <c r="D70" s="3" t="n"/>
      <c r="E70" s="3" t="n"/>
      <c r="F70" s="3" t="n"/>
      <c r="G70" s="3" t="n"/>
      <c r="H70" s="5" t="n"/>
      <c r="I70" s="4" t="n"/>
      <c r="J70" s="3" t="n"/>
      <c r="K70" s="3" t="n"/>
      <c r="L70" s="3" t="n"/>
      <c r="M70" s="4" t="n"/>
    </row>
    <row r="71">
      <c r="A71" s="3" t="n"/>
      <c r="B71" s="4" t="n"/>
      <c r="C71" s="5" t="n"/>
      <c r="D71" s="3" t="n"/>
      <c r="E71" s="3" t="n"/>
      <c r="F71" s="3" t="n"/>
      <c r="G71" s="3" t="n"/>
      <c r="H71" s="5" t="n"/>
      <c r="I71" s="4" t="n"/>
      <c r="J71" s="3" t="n"/>
      <c r="K71" s="3" t="n"/>
      <c r="L71" s="3" t="n"/>
      <c r="M71" s="4" t="n"/>
    </row>
    <row r="72">
      <c r="A72" s="3" t="n"/>
      <c r="B72" s="4" t="n"/>
      <c r="C72" s="5" t="n"/>
      <c r="D72" s="3" t="n"/>
      <c r="E72" s="3" t="n"/>
      <c r="F72" s="3" t="n"/>
      <c r="G72" s="3" t="n"/>
      <c r="H72" s="5" t="n"/>
      <c r="I72" s="4" t="n"/>
      <c r="J72" s="3" t="n"/>
      <c r="K72" s="3" t="n"/>
      <c r="L72" s="3" t="n"/>
      <c r="M72" s="4" t="n"/>
    </row>
    <row r="73">
      <c r="A73" s="3" t="n"/>
      <c r="B73" s="4" t="n"/>
      <c r="C73" s="5" t="n"/>
      <c r="D73" s="3" t="n"/>
      <c r="E73" s="3" t="n"/>
      <c r="F73" s="3" t="n"/>
      <c r="G73" s="3" t="n"/>
      <c r="H73" s="5" t="n"/>
      <c r="I73" s="4" t="n"/>
      <c r="J73" s="3" t="n"/>
      <c r="K73" s="3" t="n"/>
      <c r="L73" s="3" t="n"/>
      <c r="M73" s="4" t="n"/>
    </row>
    <row r="74">
      <c r="A74" s="3" t="n"/>
      <c r="B74" s="4" t="n"/>
      <c r="C74" s="5" t="n"/>
      <c r="D74" s="3" t="n"/>
      <c r="E74" s="3" t="n"/>
      <c r="F74" s="3" t="n"/>
      <c r="G74" s="3" t="n"/>
      <c r="H74" s="5" t="n"/>
      <c r="I74" s="4" t="n"/>
      <c r="J74" s="3" t="n"/>
      <c r="K74" s="3" t="n"/>
      <c r="L74" s="3" t="n"/>
      <c r="M74" s="4" t="n"/>
    </row>
    <row r="75">
      <c r="A75" s="3" t="n"/>
      <c r="B75" s="4" t="n"/>
      <c r="C75" s="5" t="n"/>
      <c r="D75" s="3" t="n"/>
      <c r="E75" s="3" t="n"/>
      <c r="F75" s="3" t="n"/>
      <c r="G75" s="3" t="n"/>
      <c r="H75" s="5" t="n"/>
      <c r="I75" s="4" t="n"/>
      <c r="J75" s="3" t="n"/>
      <c r="K75" s="3" t="n"/>
      <c r="L75" s="3" t="n"/>
      <c r="M75" s="4" t="n"/>
    </row>
    <row r="76">
      <c r="A76" s="3" t="n"/>
      <c r="B76" s="4" t="n"/>
      <c r="C76" s="5" t="n"/>
      <c r="D76" s="3" t="n"/>
      <c r="E76" s="3" t="n"/>
      <c r="F76" s="3" t="n"/>
      <c r="G76" s="3" t="n"/>
      <c r="H76" s="5" t="n"/>
      <c r="I76" s="4" t="n"/>
      <c r="J76" s="3" t="n"/>
      <c r="K76" s="3" t="n"/>
      <c r="L76" s="3" t="n"/>
      <c r="M76" s="4" t="n"/>
    </row>
    <row r="77">
      <c r="A77" s="3" t="n"/>
      <c r="B77" s="4" t="n"/>
      <c r="C77" s="5" t="n"/>
      <c r="D77" s="3" t="n"/>
      <c r="E77" s="3" t="n"/>
      <c r="F77" s="3" t="n"/>
      <c r="G77" s="3" t="n"/>
      <c r="H77" s="5" t="n"/>
      <c r="I77" s="4" t="n"/>
      <c r="J77" s="3" t="n"/>
      <c r="K77" s="3" t="n"/>
      <c r="L77" s="3" t="n"/>
      <c r="M77" s="4" t="n"/>
    </row>
    <row r="78">
      <c r="A78" s="3" t="n"/>
      <c r="B78" s="4" t="n"/>
      <c r="C78" s="5" t="n"/>
      <c r="D78" s="3" t="n"/>
      <c r="E78" s="3" t="n"/>
      <c r="F78" s="3" t="n"/>
      <c r="G78" s="3" t="n"/>
      <c r="H78" s="5" t="n"/>
      <c r="I78" s="4" t="n"/>
      <c r="J78" s="3" t="n"/>
      <c r="K78" s="3" t="n"/>
      <c r="L78" s="3" t="n"/>
      <c r="M78" s="4" t="n"/>
    </row>
    <row r="79">
      <c r="A79" s="3" t="n"/>
      <c r="B79" s="4" t="n"/>
      <c r="C79" s="5" t="n"/>
      <c r="D79" s="3" t="n"/>
      <c r="E79" s="3" t="n"/>
      <c r="F79" s="3" t="n"/>
      <c r="G79" s="3" t="n"/>
      <c r="H79" s="5" t="n"/>
      <c r="I79" s="4" t="n"/>
      <c r="J79" s="3" t="n"/>
      <c r="K79" s="3" t="n"/>
      <c r="L79" s="3" t="n"/>
      <c r="M79" s="4" t="n"/>
    </row>
    <row r="80">
      <c r="A80" s="3" t="n"/>
      <c r="B80" s="4" t="n"/>
      <c r="C80" s="5" t="n"/>
      <c r="D80" s="3" t="n"/>
      <c r="E80" s="3" t="n"/>
      <c r="F80" s="3" t="n"/>
      <c r="G80" s="3" t="n"/>
      <c r="H80" s="5" t="n"/>
      <c r="I80" s="4" t="n"/>
      <c r="J80" s="3" t="n"/>
      <c r="K80" s="3" t="n"/>
      <c r="L80" s="3" t="n"/>
      <c r="M80" s="4" t="n"/>
    </row>
    <row r="81">
      <c r="A81" s="3" t="n"/>
      <c r="B81" s="4" t="n"/>
      <c r="C81" s="5" t="n"/>
      <c r="D81" s="3" t="n"/>
      <c r="E81" s="3" t="n"/>
      <c r="F81" s="3" t="n"/>
      <c r="G81" s="3" t="n"/>
      <c r="H81" s="5" t="n"/>
      <c r="I81" s="4" t="n"/>
      <c r="J81" s="3" t="n"/>
      <c r="K81" s="3" t="n"/>
      <c r="L81" s="3" t="n"/>
      <c r="M81" s="4" t="n"/>
    </row>
    <row r="82">
      <c r="A82" s="3" t="n"/>
      <c r="B82" s="4" t="n"/>
      <c r="C82" s="5" t="n"/>
      <c r="D82" s="3" t="n"/>
      <c r="E82" s="3" t="n"/>
      <c r="F82" s="3" t="n"/>
      <c r="G82" s="3" t="n"/>
      <c r="H82" s="5" t="n"/>
      <c r="I82" s="4" t="n"/>
      <c r="J82" s="3" t="n"/>
      <c r="K82" s="3" t="n"/>
      <c r="L82" s="3" t="n"/>
      <c r="M82" s="4" t="n"/>
    </row>
    <row r="83">
      <c r="A83" s="3" t="n"/>
      <c r="B83" s="4" t="n"/>
      <c r="C83" s="5" t="n"/>
      <c r="D83" s="3" t="n"/>
      <c r="E83" s="3" t="n"/>
      <c r="F83" s="3" t="n"/>
      <c r="G83" s="3" t="n"/>
      <c r="H83" s="5" t="n"/>
      <c r="I83" s="4" t="n"/>
      <c r="J83" s="3" t="n"/>
      <c r="K83" s="3" t="n"/>
      <c r="L83" s="3" t="n"/>
      <c r="M83" s="4" t="n"/>
    </row>
    <row r="84">
      <c r="A84" s="3" t="n"/>
      <c r="B84" s="4" t="n"/>
      <c r="C84" s="5" t="n"/>
      <c r="D84" s="3" t="n"/>
      <c r="E84" s="3" t="n"/>
      <c r="F84" s="3" t="n"/>
      <c r="G84" s="3" t="n"/>
      <c r="H84" s="5" t="n"/>
      <c r="I84" s="4" t="n"/>
      <c r="J84" s="3" t="n"/>
      <c r="K84" s="3" t="n"/>
      <c r="L84" s="3" t="n"/>
      <c r="M84" s="4" t="n"/>
    </row>
    <row r="85">
      <c r="A85" s="3" t="n"/>
      <c r="B85" s="4" t="n"/>
      <c r="C85" s="5" t="n"/>
      <c r="D85" s="3" t="n"/>
      <c r="E85" s="3" t="n"/>
      <c r="F85" s="3" t="n"/>
      <c r="G85" s="3" t="n"/>
      <c r="H85" s="5" t="n"/>
      <c r="I85" s="4" t="n"/>
      <c r="J85" s="3" t="n"/>
      <c r="K85" s="3" t="n"/>
      <c r="L85" s="3" t="n"/>
      <c r="M85" s="4" t="n"/>
    </row>
    <row r="86">
      <c r="A86" s="3" t="n"/>
      <c r="B86" s="4" t="n"/>
      <c r="C86" s="5" t="n"/>
      <c r="D86" s="3" t="n"/>
      <c r="E86" s="3" t="n"/>
      <c r="F86" s="3" t="n"/>
      <c r="G86" s="3" t="n"/>
      <c r="H86" s="5" t="n"/>
      <c r="I86" s="4" t="n"/>
      <c r="J86" s="3" t="n"/>
      <c r="K86" s="3" t="n"/>
      <c r="L86" s="3" t="n"/>
      <c r="M86" s="4" t="n"/>
    </row>
    <row r="87">
      <c r="A87" s="3" t="n"/>
      <c r="B87" s="4" t="n"/>
      <c r="C87" s="5" t="n"/>
      <c r="D87" s="3" t="n"/>
      <c r="E87" s="3" t="n"/>
      <c r="F87" s="3" t="n"/>
      <c r="G87" s="3" t="n"/>
      <c r="H87" s="5" t="n"/>
      <c r="I87" s="4" t="n"/>
      <c r="J87" s="3" t="n"/>
      <c r="K87" s="3" t="n"/>
      <c r="L87" s="3" t="n"/>
      <c r="M87" s="4" t="n"/>
    </row>
    <row r="88">
      <c r="A88" s="3" t="n"/>
      <c r="B88" s="4" t="n"/>
      <c r="C88" s="5" t="n"/>
      <c r="D88" s="3" t="n"/>
      <c r="E88" s="3" t="n"/>
      <c r="F88" s="3" t="n"/>
      <c r="G88" s="3" t="n"/>
      <c r="H88" s="5" t="n"/>
      <c r="I88" s="4" t="n"/>
      <c r="J88" s="3" t="n"/>
      <c r="K88" s="3" t="n"/>
      <c r="L88" s="3" t="n"/>
      <c r="M88" s="4" t="n"/>
    </row>
    <row r="89">
      <c r="A89" s="3" t="n"/>
      <c r="B89" s="4" t="n"/>
      <c r="C89" s="5" t="n"/>
      <c r="D89" s="3" t="n"/>
      <c r="E89" s="3" t="n"/>
      <c r="F89" s="3" t="n"/>
      <c r="G89" s="3" t="n"/>
      <c r="H89" s="5" t="n"/>
      <c r="I89" s="4" t="n"/>
      <c r="J89" s="3" t="n"/>
      <c r="K89" s="3" t="n"/>
      <c r="L89" s="3" t="n"/>
      <c r="M89" s="4" t="n"/>
    </row>
    <row r="90">
      <c r="A90" s="3" t="n"/>
      <c r="B90" s="4" t="n"/>
      <c r="C90" s="5" t="n"/>
      <c r="D90" s="3" t="n"/>
      <c r="E90" s="3" t="n"/>
      <c r="F90" s="3" t="n"/>
      <c r="G90" s="3" t="n"/>
      <c r="H90" s="5" t="n"/>
      <c r="I90" s="4" t="n"/>
      <c r="J90" s="3" t="n"/>
      <c r="K90" s="3" t="n"/>
      <c r="L90" s="3" t="n"/>
      <c r="M90" s="4" t="n"/>
    </row>
    <row r="91">
      <c r="A91" s="3" t="n"/>
      <c r="B91" s="4" t="n"/>
      <c r="C91" s="5" t="n"/>
      <c r="D91" s="3" t="n"/>
      <c r="E91" s="3" t="n"/>
      <c r="F91" s="3" t="n"/>
      <c r="G91" s="3" t="n"/>
      <c r="H91" s="5" t="n"/>
      <c r="I91" s="4" t="n"/>
      <c r="J91" s="3" t="n"/>
      <c r="K91" s="3" t="n"/>
      <c r="L91" s="3" t="n"/>
      <c r="M91" s="4" t="n"/>
    </row>
    <row r="92">
      <c r="A92" s="3" t="n"/>
      <c r="B92" s="4" t="n"/>
      <c r="C92" s="5" t="n"/>
      <c r="D92" s="3" t="n"/>
      <c r="E92" s="3" t="n"/>
      <c r="F92" s="3" t="n"/>
      <c r="G92" s="3" t="n"/>
      <c r="H92" s="5" t="n"/>
      <c r="I92" s="4" t="n"/>
      <c r="J92" s="3" t="n"/>
      <c r="K92" s="3" t="n"/>
      <c r="L92" s="3" t="n"/>
      <c r="M92" s="4" t="n"/>
    </row>
    <row r="93">
      <c r="A93" s="3" t="n"/>
      <c r="B93" s="4" t="n"/>
      <c r="C93" s="5" t="n"/>
      <c r="D93" s="3" t="n"/>
      <c r="E93" s="3" t="n"/>
      <c r="F93" s="3" t="n"/>
      <c r="G93" s="3" t="n"/>
      <c r="H93" s="5" t="n"/>
      <c r="I93" s="4" t="n"/>
      <c r="J93" s="3" t="n"/>
      <c r="K93" s="3" t="n"/>
      <c r="L93" s="3" t="n"/>
      <c r="M93" s="4" t="n"/>
    </row>
    <row r="94">
      <c r="A94" s="3" t="n"/>
      <c r="B94" s="4" t="n"/>
      <c r="C94" s="5" t="n"/>
      <c r="D94" s="3" t="n"/>
      <c r="E94" s="3" t="n"/>
      <c r="F94" s="3" t="n"/>
      <c r="G94" s="3" t="n"/>
      <c r="H94" s="5" t="n"/>
      <c r="I94" s="4" t="n"/>
      <c r="J94" s="3" t="n"/>
      <c r="K94" s="3" t="n"/>
      <c r="L94" s="3" t="n"/>
      <c r="M94" s="4" t="n"/>
    </row>
    <row r="95">
      <c r="A95" s="3" t="n"/>
      <c r="B95" s="4" t="n"/>
      <c r="C95" s="5" t="n"/>
      <c r="D95" s="3" t="n"/>
      <c r="E95" s="3" t="n"/>
      <c r="F95" s="3" t="n"/>
      <c r="G95" s="3" t="n"/>
      <c r="H95" s="5" t="n"/>
      <c r="I95" s="4" t="n"/>
      <c r="J95" s="3" t="n"/>
      <c r="K95" s="3" t="n"/>
      <c r="L95" s="3" t="n"/>
      <c r="M95" s="4" t="n"/>
    </row>
    <row r="96">
      <c r="A96" s="3" t="n"/>
      <c r="B96" s="4" t="n"/>
      <c r="C96" s="5" t="n"/>
      <c r="D96" s="3" t="n"/>
      <c r="E96" s="3" t="n"/>
      <c r="F96" s="3" t="n"/>
      <c r="G96" s="3" t="n"/>
      <c r="H96" s="5" t="n"/>
      <c r="I96" s="4" t="n"/>
      <c r="J96" s="3" t="n"/>
      <c r="K96" s="3" t="n"/>
      <c r="L96" s="3" t="n"/>
      <c r="M96" s="4" t="n"/>
    </row>
    <row r="97">
      <c r="A97" s="3" t="n"/>
      <c r="B97" s="4" t="n"/>
      <c r="C97" s="5" t="n"/>
      <c r="D97" s="3" t="n"/>
      <c r="E97" s="3" t="n"/>
      <c r="F97" s="3" t="n"/>
      <c r="G97" s="3" t="n"/>
      <c r="H97" s="5" t="n"/>
      <c r="I97" s="4" t="n"/>
      <c r="J97" s="3" t="n"/>
      <c r="K97" s="3" t="n"/>
      <c r="L97" s="3" t="n"/>
      <c r="M97" s="4" t="n"/>
    </row>
    <row r="98">
      <c r="A98" s="3" t="n"/>
      <c r="B98" s="4" t="n"/>
      <c r="C98" s="5" t="n"/>
      <c r="D98" s="3" t="n"/>
      <c r="E98" s="3" t="n"/>
      <c r="F98" s="3" t="n"/>
      <c r="G98" s="3" t="n"/>
      <c r="H98" s="5" t="n"/>
      <c r="I98" s="4" t="n"/>
      <c r="J98" s="3" t="n"/>
      <c r="K98" s="3" t="n"/>
      <c r="L98" s="3" t="n"/>
      <c r="M98" s="4" t="n"/>
    </row>
    <row r="99">
      <c r="A99" s="3" t="n"/>
      <c r="B99" s="4" t="n"/>
      <c r="C99" s="5" t="n"/>
      <c r="D99" s="3" t="n"/>
      <c r="E99" s="3" t="n"/>
      <c r="F99" s="3" t="n"/>
      <c r="G99" s="3" t="n"/>
      <c r="H99" s="5" t="n"/>
      <c r="I99" s="4" t="n"/>
      <c r="J99" s="3" t="n"/>
      <c r="K99" s="3" t="n"/>
      <c r="L99" s="3" t="n"/>
      <c r="M99" s="4" t="n"/>
    </row>
    <row r="100">
      <c r="A100" s="3" t="n"/>
      <c r="B100" s="4" t="n"/>
      <c r="C100" s="5" t="n"/>
      <c r="D100" s="3" t="n"/>
      <c r="E100" s="3" t="n"/>
      <c r="F100" s="3" t="n"/>
      <c r="G100" s="3" t="n"/>
      <c r="H100" s="5" t="n"/>
      <c r="I100" s="4" t="n"/>
      <c r="J100" s="3" t="n"/>
      <c r="K100" s="3" t="n"/>
      <c r="L100" s="3" t="n"/>
      <c r="M100" s="4" t="n"/>
    </row>
    <row r="101">
      <c r="A101" s="3" t="n"/>
      <c r="B101" s="4" t="n"/>
      <c r="C101" s="5" t="n"/>
      <c r="D101" s="3" t="n"/>
      <c r="E101" s="3" t="n"/>
      <c r="F101" s="3" t="n"/>
      <c r="G101" s="3" t="n"/>
      <c r="H101" s="5" t="n"/>
      <c r="I101" s="4" t="n"/>
      <c r="J101" s="3" t="n"/>
      <c r="K101" s="3" t="n"/>
      <c r="L101" s="3" t="n"/>
      <c r="M101" s="4" t="n"/>
    </row>
    <row r="102">
      <c r="A102" s="3" t="n"/>
      <c r="B102" s="4" t="n"/>
      <c r="C102" s="5" t="n"/>
      <c r="D102" s="3" t="n"/>
      <c r="E102" s="3" t="n"/>
      <c r="F102" s="3" t="n"/>
      <c r="G102" s="3" t="n"/>
      <c r="H102" s="5" t="n"/>
      <c r="I102" s="4" t="n"/>
      <c r="J102" s="3" t="n"/>
      <c r="K102" s="3" t="n"/>
      <c r="L102" s="3" t="n"/>
      <c r="M102" s="4" t="n"/>
    </row>
  </sheetData>
  <autoFilter ref="A2:M102"/>
  <mergeCells count="1">
    <mergeCell ref="A1:M1"/>
  </mergeCells>
  <conditionalFormatting sqref="J3:J102">
    <cfRule type="expression" priority="1" dxfId="0">
      <formula>$J3="Alto"</formula>
    </cfRule>
  </conditionalFormatting>
  <conditionalFormatting sqref="L3:L102">
    <cfRule type="expression" priority="2" dxfId="1">
      <formula>$L3="Alta concedida"</formula>
    </cfRule>
  </conditionalFormatting>
  <dataValidations count="3">
    <dataValidation sqref="D3:D102" showErrorMessage="1" showInputMessage="1" allowBlank="1" type="list">
      <formula1>"Feminino,Masculino,Outro,Não informado"</formula1>
    </dataValidation>
    <dataValidation sqref="J3:J102" showErrorMessage="1" showInputMessage="1" allowBlank="1" type="list">
      <formula1>"Baixo,Médio,Alto"</formula1>
    </dataValidation>
    <dataValidation sqref="L3:L102" showErrorMessage="1" showInputMessage="1" allowBlank="1" type="list">
      <formula1>"Internado,Alta prevista,Alta concedida"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5" customWidth="1" min="3" max="3"/>
    <col width="24" customWidth="1" min="4" max="4"/>
    <col width="25" customWidth="1" min="5" max="5"/>
    <col width="28" customWidth="1" min="6" max="6"/>
    <col width="16" customWidth="1" min="7" max="7"/>
    <col width="22" customWidth="1" min="8" max="8"/>
    <col width="17" customWidth="1" min="9" max="9"/>
    <col width="17" customWidth="1" min="10" max="10"/>
    <col width="18" customWidth="1" min="11" max="11"/>
    <col width="27" customWidth="1" min="12" max="12"/>
    <col width="24" customWidth="1" min="13" max="13"/>
    <col width="14" customWidth="1" min="14" max="14"/>
    <col width="30" customWidth="1" min="15" max="15"/>
    <col width="38" customWidth="1" min="16" max="16"/>
    <col width="18" customWidth="1" min="17" max="17"/>
    <col width="21" customWidth="1" min="18" max="18"/>
    <col width="16" customWidth="1" min="19" max="19"/>
  </cols>
  <sheetData>
    <row r="1" ht="28" customHeight="1">
      <c r="A1" s="1" t="inlineStr">
        <is>
          <t>Registros de Enfermagem e Monitoramento Assistencial</t>
        </is>
      </c>
    </row>
    <row r="2" ht="40" customHeight="1">
      <c r="A2" s="2" t="inlineStr">
        <is>
          <t>ID do registro</t>
        </is>
      </c>
      <c r="B2" s="2" t="inlineStr">
        <is>
          <t>Data/hora</t>
        </is>
      </c>
      <c r="C2" s="2" t="inlineStr">
        <is>
          <t>ID do paciente</t>
        </is>
      </c>
      <c r="D2" s="2" t="inlineStr">
        <is>
          <t>Nome do paciente</t>
        </is>
      </c>
      <c r="E2" s="6" t="inlineStr">
        <is>
          <t>Enfermeiro/técnico responsável</t>
        </is>
      </c>
      <c r="F2" s="2" t="inlineStr">
        <is>
          <t>Tipo de registro</t>
        </is>
      </c>
      <c r="G2" s="2" t="inlineStr">
        <is>
          <t>Pressão arterial</t>
        </is>
      </c>
      <c r="H2" s="2" t="inlineStr">
        <is>
          <t>Frequência cardíaca (bpm)</t>
        </is>
      </c>
      <c r="I2" s="2" t="inlineStr">
        <is>
          <t>Temperatura (°C)</t>
        </is>
      </c>
      <c r="J2" s="2" t="inlineStr">
        <is>
          <t>Saturação O₂ (%)</t>
        </is>
      </c>
      <c r="K2" s="2" t="inlineStr">
        <is>
          <t>Escala de dor (0–10)</t>
        </is>
      </c>
      <c r="L2" s="6" t="inlineStr">
        <is>
          <t>Procedimento realizado</t>
        </is>
      </c>
      <c r="M2" s="6" t="inlineStr">
        <is>
          <t>Medicamento administrado</t>
        </is>
      </c>
      <c r="N2" s="2" t="inlineStr">
        <is>
          <t>Dose</t>
        </is>
      </c>
      <c r="O2" s="6" t="inlineStr">
        <is>
          <t>Intercorrência</t>
        </is>
      </c>
      <c r="P2" s="6" t="inlineStr">
        <is>
          <t>Conduta adotada</t>
        </is>
      </c>
      <c r="Q2" s="2" t="inlineStr">
        <is>
          <t>Próxima avaliação</t>
        </is>
      </c>
      <c r="R2" s="2" t="inlineStr">
        <is>
          <t>Status do registro</t>
        </is>
      </c>
      <c r="S2" s="2" t="inlineStr">
        <is>
          <t>Alerta clínico</t>
        </is>
      </c>
    </row>
    <row r="3">
      <c r="A3" s="3" t="inlineStr">
        <is>
          <t>REG-0001</t>
        </is>
      </c>
      <c r="B3" s="7" t="n">
        <v>46266.33333333334</v>
      </c>
      <c r="C3" s="3" t="inlineStr">
        <is>
          <t>PAC-0001</t>
        </is>
      </c>
      <c r="D3" s="8">
        <f>IF($C3="","",IFERROR(VLOOKUP($C3,'Pacientes'!$A$3:$M$102,2,FALSE),"Paciente não localizado"))</f>
        <v/>
      </c>
      <c r="E3" s="4" t="inlineStr">
        <is>
          <t>Enf. Beatriz Lima</t>
        </is>
      </c>
      <c r="F3" s="3" t="inlineStr">
        <is>
          <t>Avaliação de sinais vitais</t>
        </is>
      </c>
      <c r="G3" s="3" t="inlineStr">
        <is>
          <t>145/92</t>
        </is>
      </c>
      <c r="H3" s="3" t="n">
        <v>102</v>
      </c>
      <c r="I3" s="9" t="n">
        <v>38.4</v>
      </c>
      <c r="J3" s="10" t="n">
        <v>91</v>
      </c>
      <c r="K3" s="10" t="n">
        <v>7</v>
      </c>
      <c r="L3" s="4" t="inlineStr">
        <is>
          <t>Monitoramento de saturação</t>
        </is>
      </c>
      <c r="M3" s="4" t="inlineStr"/>
      <c r="N3" s="3" t="inlineStr"/>
      <c r="O3" s="4" t="inlineStr">
        <is>
          <t>Dessaturação transitória observada.</t>
        </is>
      </c>
      <c r="P3" s="4" t="inlineStr">
        <is>
          <t>Comunicação ao enfermeiro responsável e reavaliação programada.</t>
        </is>
      </c>
      <c r="Q3" s="5" t="n">
        <v>46272</v>
      </c>
      <c r="R3" s="8">
        <f>IF($C3="","",IF($P3="","Pendente",IF($Q3&lt;TODAY(),"Reavaliar","Em acompanhamento")))</f>
        <v/>
      </c>
      <c r="S3" s="8">
        <f>IF($C3="","",IF(OR($I3&gt;=38,$F3="Intercorrência",$J3&lt;92,$K3&gt;=7),"Atenção","Normal"))</f>
        <v/>
      </c>
    </row>
    <row r="4">
      <c r="A4" s="3" t="inlineStr">
        <is>
          <t>REG-0002</t>
        </is>
      </c>
      <c r="B4" s="7" t="n">
        <v>46267.39583333334</v>
      </c>
      <c r="C4" s="3" t="inlineStr">
        <is>
          <t>PAC-0002</t>
        </is>
      </c>
      <c r="D4" s="11">
        <f>IF($C4="","",IFERROR(VLOOKUP($C4,'Pacientes'!$A$3:$M$102,2,FALSE),"Paciente não localizado"))</f>
        <v/>
      </c>
      <c r="E4" s="4" t="inlineStr">
        <is>
          <t>Tec. Paulo Ramos</t>
        </is>
      </c>
      <c r="F4" s="3" t="inlineStr">
        <is>
          <t>Administração de medicamento</t>
        </is>
      </c>
      <c r="G4" s="3" t="inlineStr">
        <is>
          <t>128/80</t>
        </is>
      </c>
      <c r="H4" s="3" t="n">
        <v>84</v>
      </c>
      <c r="I4" s="9" t="n">
        <v>36.8</v>
      </c>
      <c r="J4" s="10" t="n">
        <v>96</v>
      </c>
      <c r="K4" s="10" t="n">
        <v>3</v>
      </c>
      <c r="L4" s="4" t="inlineStr">
        <is>
          <t>Administração de medicamento</t>
        </is>
      </c>
      <c r="M4" s="4" t="inlineStr">
        <is>
          <t>Dipirona</t>
        </is>
      </c>
      <c r="N4" s="3" t="inlineStr">
        <is>
          <t>500 mg</t>
        </is>
      </c>
      <c r="O4" s="4" t="inlineStr"/>
      <c r="P4" s="4" t="inlineStr">
        <is>
          <t>Administração registrada conforme prescrição.</t>
        </is>
      </c>
      <c r="Q4" s="5" t="n">
        <v>46274</v>
      </c>
      <c r="R4" s="11">
        <f>IF($C4="","",IF($P4="","Pendente",IF($Q4&lt;TODAY(),"Reavaliar","Em acompanhamento")))</f>
        <v/>
      </c>
      <c r="S4" s="11">
        <f>IF($C4="","",IF(OR($I4&gt;=38,$F4="Intercorrência",$J4&lt;92,$K4&gt;=7),"Atenção","Normal"))</f>
        <v/>
      </c>
    </row>
    <row r="5">
      <c r="A5" s="3" t="inlineStr">
        <is>
          <t>REG-0003</t>
        </is>
      </c>
      <c r="B5" s="7" t="n">
        <v>46268.42708333334</v>
      </c>
      <c r="C5" s="3" t="inlineStr">
        <is>
          <t>PAC-0003</t>
        </is>
      </c>
      <c r="D5" s="8">
        <f>IF($C5="","",IFERROR(VLOOKUP($C5,'Pacientes'!$A$3:$M$102,2,FALSE),"Paciente não localizado"))</f>
        <v/>
      </c>
      <c r="E5" s="4" t="inlineStr">
        <is>
          <t>Enf. Larissa Nunes</t>
        </is>
      </c>
      <c r="F5" s="3" t="inlineStr">
        <is>
          <t>Curativo</t>
        </is>
      </c>
      <c r="G5" s="3" t="inlineStr">
        <is>
          <t>118/76</t>
        </is>
      </c>
      <c r="H5" s="3" t="n">
        <v>78</v>
      </c>
      <c r="I5" s="9" t="n">
        <v>36.6</v>
      </c>
      <c r="J5" s="10" t="n">
        <v>98</v>
      </c>
      <c r="K5" s="10" t="n">
        <v>2</v>
      </c>
      <c r="L5" s="4" t="inlineStr">
        <is>
          <t>Curativo em membro inferior</t>
        </is>
      </c>
      <c r="M5" s="4" t="inlineStr"/>
      <c r="N5" s="3" t="inlineStr"/>
      <c r="O5" s="4" t="inlineStr"/>
      <c r="P5" s="4" t="inlineStr">
        <is>
          <t>Curativo limpo, seco e sem sinais de sangramento.</t>
        </is>
      </c>
      <c r="Q5" s="5" t="n">
        <v>46275</v>
      </c>
      <c r="R5" s="8">
        <f>IF($C5="","",IF($P5="","Pendente",IF($Q5&lt;TODAY(),"Reavaliar","Em acompanhamento")))</f>
        <v/>
      </c>
      <c r="S5" s="8">
        <f>IF($C5="","",IF(OR($I5&gt;=38,$F5="Intercorrência",$J5&lt;92,$K5&gt;=7),"Atenção","Normal"))</f>
        <v/>
      </c>
    </row>
    <row r="6">
      <c r="A6" s="3" t="inlineStr">
        <is>
          <t>REG-0004</t>
        </is>
      </c>
      <c r="B6" s="7" t="n">
        <v>46269.45833333334</v>
      </c>
      <c r="C6" s="3" t="inlineStr">
        <is>
          <t>PAC-0004</t>
        </is>
      </c>
      <c r="D6" s="11">
        <f>IF($C6="","",IFERROR(VLOOKUP($C6,'Pacientes'!$A$3:$M$102,2,FALSE),"Paciente não localizado"))</f>
        <v/>
      </c>
      <c r="E6" s="4" t="inlineStr">
        <is>
          <t>Enf. Beatriz Lima</t>
        </is>
      </c>
      <c r="F6" s="3" t="inlineStr">
        <is>
          <t>Evolução de enfermagem</t>
        </is>
      </c>
      <c r="G6" s="3" t="inlineStr">
        <is>
          <t>132/84</t>
        </is>
      </c>
      <c r="H6" s="3" t="n">
        <v>88</v>
      </c>
      <c r="I6" s="9" t="n">
        <v>37.1</v>
      </c>
      <c r="J6" s="10" t="n">
        <v>97</v>
      </c>
      <c r="K6" s="10" t="n">
        <v>4</v>
      </c>
      <c r="L6" s="4" t="inlineStr">
        <is>
          <t>Avaliação de dor</t>
        </is>
      </c>
      <c r="M6" s="4" t="inlineStr"/>
      <c r="N6" s="3" t="inlineStr"/>
      <c r="O6" s="4" t="inlineStr"/>
      <c r="P6" s="4" t="inlineStr">
        <is>
          <t>Paciente orientada quanto ao autocuidado e controle glicêmico.</t>
        </is>
      </c>
      <c r="Q6" s="5" t="n">
        <v>46274</v>
      </c>
      <c r="R6" s="11">
        <f>IF($C6="","",IF($P6="","Pendente",IF($Q6&lt;TODAY(),"Reavaliar","Em acompanhamento")))</f>
        <v/>
      </c>
      <c r="S6" s="11">
        <f>IF($C6="","",IF(OR($I6&gt;=38,$F6="Intercorrência",$J6&lt;92,$K6&gt;=7),"Atenção","Normal"))</f>
        <v/>
      </c>
    </row>
    <row r="7">
      <c r="A7" s="3" t="inlineStr">
        <is>
          <t>REG-0005</t>
        </is>
      </c>
      <c r="B7" s="7" t="n">
        <v>46270.56944444445</v>
      </c>
      <c r="C7" s="3" t="inlineStr">
        <is>
          <t>PAC-0005</t>
        </is>
      </c>
      <c r="D7" s="8">
        <f>IF($C7="","",IFERROR(VLOOKUP($C7,'Pacientes'!$A$3:$M$102,2,FALSE),"Paciente não localizado"))</f>
        <v/>
      </c>
      <c r="E7" s="4" t="inlineStr">
        <is>
          <t>Enf. Gustavo Reis</t>
        </is>
      </c>
      <c r="F7" s="3" t="inlineStr">
        <is>
          <t>Intercorrência</t>
        </is>
      </c>
      <c r="G7" s="3" t="inlineStr">
        <is>
          <t>150/95</t>
        </is>
      </c>
      <c r="H7" s="3" t="n">
        <v>110</v>
      </c>
      <c r="I7" s="9" t="n">
        <v>38.7</v>
      </c>
      <c r="J7" s="10" t="n">
        <v>93</v>
      </c>
      <c r="K7" s="10" t="n">
        <v>6</v>
      </c>
      <c r="L7" s="4" t="inlineStr">
        <is>
          <t>Monitoramento de sinais vitais</t>
        </is>
      </c>
      <c r="M7" s="4" t="inlineStr"/>
      <c r="N7" s="3" t="inlineStr"/>
      <c r="O7" s="4" t="inlineStr">
        <is>
          <t>Febre persistente e taquicardia.</t>
        </is>
      </c>
      <c r="P7" s="4" t="inlineStr">
        <is>
          <t>Acionada equipe multiprofissional para avaliação.</t>
        </is>
      </c>
      <c r="Q7" s="5" t="n">
        <v>46272</v>
      </c>
      <c r="R7" s="8">
        <f>IF($C7="","",IF($P7="","Pendente",IF($Q7&lt;TODAY(),"Reavaliar","Em acompanhamento")))</f>
        <v/>
      </c>
      <c r="S7" s="8">
        <f>IF($C7="","",IF(OR($I7&gt;=38,$F7="Intercorrência",$J7&lt;92,$K7&gt;=7),"Atenção","Normal"))</f>
        <v/>
      </c>
    </row>
    <row r="8">
      <c r="A8" s="3" t="inlineStr">
        <is>
          <t>REG-0006</t>
        </is>
      </c>
      <c r="B8" s="7" t="n">
        <v>46271.59722222222</v>
      </c>
      <c r="C8" s="3" t="inlineStr">
        <is>
          <t>PAC-0006</t>
        </is>
      </c>
      <c r="D8" s="11">
        <f>IF($C8="","",IFERROR(VLOOKUP($C8,'Pacientes'!$A$3:$M$102,2,FALSE),"Paciente não localizado"))</f>
        <v/>
      </c>
      <c r="E8" s="4" t="inlineStr">
        <is>
          <t>Enf. Renata Alves</t>
        </is>
      </c>
      <c r="F8" s="3" t="inlineStr">
        <is>
          <t>Avaliação de sinais vitais</t>
        </is>
      </c>
      <c r="G8" s="3" t="inlineStr">
        <is>
          <t>110/70</t>
        </is>
      </c>
      <c r="H8" s="3" t="n">
        <v>76</v>
      </c>
      <c r="I8" s="9" t="n">
        <v>36.5</v>
      </c>
      <c r="J8" s="10" t="n">
        <v>99</v>
      </c>
      <c r="K8" s="10" t="n">
        <v>1</v>
      </c>
      <c r="L8" s="4" t="inlineStr">
        <is>
          <t>Orientação de alta</t>
        </is>
      </c>
      <c r="M8" s="4" t="inlineStr"/>
      <c r="N8" s="3" t="inlineStr"/>
      <c r="O8" s="4" t="inlineStr"/>
      <c r="P8" s="4" t="inlineStr">
        <is>
          <t>Reforçadas orientações sobre sinais de alerta no puerpério.</t>
        </is>
      </c>
      <c r="Q8" s="5" t="n">
        <v>46276</v>
      </c>
      <c r="R8" s="11">
        <f>IF($C8="","",IF($P8="","Pendente",IF($Q8&lt;TODAY(),"Reavaliar","Em acompanhamento")))</f>
        <v/>
      </c>
      <c r="S8" s="11">
        <f>IF($C8="","",IF(OR($I8&gt;=38,$F8="Intercorrência",$J8&lt;92,$K8&gt;=7),"Atenção","Normal"))</f>
        <v/>
      </c>
    </row>
    <row r="9">
      <c r="A9" s="3" t="inlineStr">
        <is>
          <t>REG-0007</t>
        </is>
      </c>
      <c r="B9" s="7" t="n">
        <v>46272.67361111111</v>
      </c>
      <c r="C9" s="3" t="inlineStr">
        <is>
          <t>PAC-0007</t>
        </is>
      </c>
      <c r="D9" s="8">
        <f>IF($C9="","",IFERROR(VLOOKUP($C9,'Pacientes'!$A$3:$M$102,2,FALSE),"Paciente não localizado"))</f>
        <v/>
      </c>
      <c r="E9" s="4" t="inlineStr">
        <is>
          <t>Tec. Paulo Ramos</t>
        </is>
      </c>
      <c r="F9" s="3" t="inlineStr">
        <is>
          <t>Avaliação de sinais vitais</t>
        </is>
      </c>
      <c r="G9" s="3" t="inlineStr">
        <is>
          <t>138/86</t>
        </is>
      </c>
      <c r="H9" s="3" t="n">
        <v>92</v>
      </c>
      <c r="I9" s="9" t="n">
        <v>37.4</v>
      </c>
      <c r="J9" s="10" t="n">
        <v>90</v>
      </c>
      <c r="K9" s="10" t="n">
        <v>5</v>
      </c>
      <c r="L9" s="4" t="inlineStr">
        <is>
          <t>Monitoramento de saturação</t>
        </is>
      </c>
      <c r="M9" s="4" t="inlineStr"/>
      <c r="N9" s="3" t="inlineStr"/>
      <c r="O9" s="4" t="inlineStr"/>
      <c r="P9" s="4" t="inlineStr">
        <is>
          <t>Reposicionado e mantido monitoramento contínuo.</t>
        </is>
      </c>
      <c r="Q9" s="5" t="n">
        <v>46274</v>
      </c>
      <c r="R9" s="8">
        <f>IF($C9="","",IF($P9="","Pendente",IF($Q9&lt;TODAY(),"Reavaliar","Em acompanhamento")))</f>
        <v/>
      </c>
      <c r="S9" s="8">
        <f>IF($C9="","",IF(OR($I9&gt;=38,$F9="Intercorrência",$J9&lt;92,$K9&gt;=7),"Atenção","Normal"))</f>
        <v/>
      </c>
    </row>
    <row r="10">
      <c r="A10" s="3" t="inlineStr">
        <is>
          <t>REG-0008</t>
        </is>
      </c>
      <c r="B10" s="7" t="n">
        <v>46273.70833333334</v>
      </c>
      <c r="C10" s="3" t="inlineStr">
        <is>
          <t>PAC-0008</t>
        </is>
      </c>
      <c r="D10" s="11">
        <f>IF($C10="","",IFERROR(VLOOKUP($C10,'Pacientes'!$A$3:$M$102,2,FALSE),"Paciente não localizado"))</f>
        <v/>
      </c>
      <c r="E10" s="4" t="inlineStr">
        <is>
          <t>Enf. Larissa Nunes</t>
        </is>
      </c>
      <c r="F10" s="3" t="inlineStr">
        <is>
          <t>Administração de medicamento</t>
        </is>
      </c>
      <c r="G10" s="3" t="inlineStr">
        <is>
          <t>100/64</t>
        </is>
      </c>
      <c r="H10" s="3" t="n">
        <v>108</v>
      </c>
      <c r="I10" s="9" t="n">
        <v>37.2</v>
      </c>
      <c r="J10" s="10" t="n">
        <v>95</v>
      </c>
      <c r="K10" s="10" t="n">
        <v>6</v>
      </c>
      <c r="L10" s="4" t="inlineStr">
        <is>
          <t>Avaliação de dor</t>
        </is>
      </c>
      <c r="M10" s="4" t="inlineStr">
        <is>
          <t>Dipirona</t>
        </is>
      </c>
      <c r="N10" s="3" t="inlineStr">
        <is>
          <t>250 mg</t>
        </is>
      </c>
      <c r="O10" s="4" t="inlineStr"/>
      <c r="P10" s="4" t="inlineStr">
        <is>
          <t>Medicação administrada conforme prescrição pediátrica.</t>
        </is>
      </c>
      <c r="Q10" s="5" t="n">
        <v>46274</v>
      </c>
      <c r="R10" s="11">
        <f>IF($C10="","",IF($P10="","Pendente",IF($Q10&lt;TODAY(),"Reavaliar","Em acompanhamento")))</f>
        <v/>
      </c>
      <c r="S10" s="11">
        <f>IF($C10="","",IF(OR($I10&gt;=38,$F10="Intercorrência",$J10&lt;92,$K10&gt;=7),"Atenção","Normal"))</f>
        <v/>
      </c>
    </row>
    <row r="11">
      <c r="A11" s="3" t="inlineStr">
        <is>
          <t>REG-0009</t>
        </is>
      </c>
      <c r="B11" s="7" t="n">
        <v>46273.76041666666</v>
      </c>
      <c r="C11" s="3" t="inlineStr">
        <is>
          <t>PAC-0009</t>
        </is>
      </c>
      <c r="D11" s="8">
        <f>IF($C11="","",IFERROR(VLOOKUP($C11,'Pacientes'!$A$3:$M$102,2,FALSE),"Paciente não localizado"))</f>
        <v/>
      </c>
      <c r="E11" s="4" t="inlineStr">
        <is>
          <t>Enf. Gustavo Reis</t>
        </is>
      </c>
      <c r="F11" s="3" t="inlineStr">
        <is>
          <t>Evolução de enfermagem</t>
        </is>
      </c>
      <c r="G11" s="3" t="inlineStr">
        <is>
          <t>122/78</t>
        </is>
      </c>
      <c r="H11" s="3" t="n">
        <v>82</v>
      </c>
      <c r="I11" s="9" t="n">
        <v>36.7</v>
      </c>
      <c r="J11" s="10" t="n">
        <v>98</v>
      </c>
      <c r="K11" s="10" t="n">
        <v>3</v>
      </c>
      <c r="L11" s="4" t="inlineStr">
        <is>
          <t>Evolução pós-operatória</t>
        </is>
      </c>
      <c r="M11" s="4" t="inlineStr"/>
      <c r="N11" s="3" t="inlineStr"/>
      <c r="O11" s="4" t="inlineStr"/>
      <c r="P11" s="4" t="inlineStr"/>
      <c r="Q11" s="5" t="n">
        <v>46275</v>
      </c>
      <c r="R11" s="8">
        <f>IF($C11="","",IF($P11="","Pendente",IF($Q11&lt;TODAY(),"Reavaliar","Em acompanhamento")))</f>
        <v/>
      </c>
      <c r="S11" s="8">
        <f>IF($C11="","",IF(OR($I11&gt;=38,$F11="Intercorrência",$J11&lt;92,$K11&gt;=7),"Atenção","Normal"))</f>
        <v/>
      </c>
    </row>
    <row r="12">
      <c r="A12" s="3" t="n"/>
      <c r="B12" s="7" t="n"/>
      <c r="C12" s="3" t="n"/>
      <c r="D12" s="11">
        <f>IF($C12="","",IFERROR(VLOOKUP($C12,'Pacientes'!$A$3:$M$102,2,FALSE),"Paciente não localizado"))</f>
        <v/>
      </c>
      <c r="E12" s="4" t="n"/>
      <c r="F12" s="3" t="n"/>
      <c r="G12" s="3" t="n"/>
      <c r="H12" s="3" t="n"/>
      <c r="I12" s="9" t="n"/>
      <c r="J12" s="10" t="n"/>
      <c r="K12" s="10" t="n"/>
      <c r="L12" s="4" t="n"/>
      <c r="M12" s="4" t="n"/>
      <c r="N12" s="3" t="n"/>
      <c r="O12" s="4" t="n"/>
      <c r="P12" s="4" t="n"/>
      <c r="Q12" s="5" t="n"/>
      <c r="R12" s="11">
        <f>IF($C12="","",IF($P12="","Pendente",IF($Q12&lt;TODAY(),"Reavaliar","Em acompanhamento")))</f>
        <v/>
      </c>
      <c r="S12" s="11">
        <f>IF($C12="","",IF(OR($I12&gt;=38,$F12="Intercorrência",$J12&lt;92,$K12&gt;=7),"Atenção","Normal"))</f>
        <v/>
      </c>
    </row>
    <row r="13">
      <c r="A13" s="3" t="n"/>
      <c r="B13" s="7" t="n"/>
      <c r="C13" s="3" t="n"/>
      <c r="D13" s="8">
        <f>IF($C13="","",IFERROR(VLOOKUP($C13,'Pacientes'!$A$3:$M$102,2,FALSE),"Paciente não localizado"))</f>
        <v/>
      </c>
      <c r="E13" s="4" t="n"/>
      <c r="F13" s="3" t="n"/>
      <c r="G13" s="3" t="n"/>
      <c r="H13" s="3" t="n"/>
      <c r="I13" s="9" t="n"/>
      <c r="J13" s="10" t="n"/>
      <c r="K13" s="10" t="n"/>
      <c r="L13" s="4" t="n"/>
      <c r="M13" s="4" t="n"/>
      <c r="N13" s="3" t="n"/>
      <c r="O13" s="4" t="n"/>
      <c r="P13" s="4" t="n"/>
      <c r="Q13" s="5" t="n"/>
      <c r="R13" s="8">
        <f>IF($C13="","",IF($P13="","Pendente",IF($Q13&lt;TODAY(),"Reavaliar","Em acompanhamento")))</f>
        <v/>
      </c>
      <c r="S13" s="8">
        <f>IF($C13="","",IF(OR($I13&gt;=38,$F13="Intercorrência",$J13&lt;92,$K13&gt;=7),"Atenção","Normal"))</f>
        <v/>
      </c>
    </row>
    <row r="14">
      <c r="A14" s="3" t="n"/>
      <c r="B14" s="7" t="n"/>
      <c r="C14" s="3" t="n"/>
      <c r="D14" s="11">
        <f>IF($C14="","",IFERROR(VLOOKUP($C14,'Pacientes'!$A$3:$M$102,2,FALSE),"Paciente não localizado"))</f>
        <v/>
      </c>
      <c r="E14" s="4" t="n"/>
      <c r="F14" s="3" t="n"/>
      <c r="G14" s="3" t="n"/>
      <c r="H14" s="3" t="n"/>
      <c r="I14" s="9" t="n"/>
      <c r="J14" s="10" t="n"/>
      <c r="K14" s="10" t="n"/>
      <c r="L14" s="4" t="n"/>
      <c r="M14" s="4" t="n"/>
      <c r="N14" s="3" t="n"/>
      <c r="O14" s="4" t="n"/>
      <c r="P14" s="4" t="n"/>
      <c r="Q14" s="5" t="n"/>
      <c r="R14" s="11">
        <f>IF($C14="","",IF($P14="","Pendente",IF($Q14&lt;TODAY(),"Reavaliar","Em acompanhamento")))</f>
        <v/>
      </c>
      <c r="S14" s="11">
        <f>IF($C14="","",IF(OR($I14&gt;=38,$F14="Intercorrência",$J14&lt;92,$K14&gt;=7),"Atenção","Normal"))</f>
        <v/>
      </c>
    </row>
    <row r="15">
      <c r="A15" s="3" t="n"/>
      <c r="B15" s="7" t="n"/>
      <c r="C15" s="3" t="n"/>
      <c r="D15" s="8">
        <f>IF($C15="","",IFERROR(VLOOKUP($C15,'Pacientes'!$A$3:$M$102,2,FALSE),"Paciente não localizado"))</f>
        <v/>
      </c>
      <c r="E15" s="4" t="n"/>
      <c r="F15" s="3" t="n"/>
      <c r="G15" s="3" t="n"/>
      <c r="H15" s="3" t="n"/>
      <c r="I15" s="9" t="n"/>
      <c r="J15" s="10" t="n"/>
      <c r="K15" s="10" t="n"/>
      <c r="L15" s="4" t="n"/>
      <c r="M15" s="4" t="n"/>
      <c r="N15" s="3" t="n"/>
      <c r="O15" s="4" t="n"/>
      <c r="P15" s="4" t="n"/>
      <c r="Q15" s="5" t="n"/>
      <c r="R15" s="8">
        <f>IF($C15="","",IF($P15="","Pendente",IF($Q15&lt;TODAY(),"Reavaliar","Em acompanhamento")))</f>
        <v/>
      </c>
      <c r="S15" s="8">
        <f>IF($C15="","",IF(OR($I15&gt;=38,$F15="Intercorrência",$J15&lt;92,$K15&gt;=7),"Atenção","Normal"))</f>
        <v/>
      </c>
    </row>
    <row r="16">
      <c r="A16" s="3" t="n"/>
      <c r="B16" s="7" t="n"/>
      <c r="C16" s="3" t="n"/>
      <c r="D16" s="11">
        <f>IF($C16="","",IFERROR(VLOOKUP($C16,'Pacientes'!$A$3:$M$102,2,FALSE),"Paciente não localizado"))</f>
        <v/>
      </c>
      <c r="E16" s="4" t="n"/>
      <c r="F16" s="3" t="n"/>
      <c r="G16" s="3" t="n"/>
      <c r="H16" s="3" t="n"/>
      <c r="I16" s="9" t="n"/>
      <c r="J16" s="10" t="n"/>
      <c r="K16" s="10" t="n"/>
      <c r="L16" s="4" t="n"/>
      <c r="M16" s="4" t="n"/>
      <c r="N16" s="3" t="n"/>
      <c r="O16" s="4" t="n"/>
      <c r="P16" s="4" t="n"/>
      <c r="Q16" s="5" t="n"/>
      <c r="R16" s="11">
        <f>IF($C16="","",IF($P16="","Pendente",IF($Q16&lt;TODAY(),"Reavaliar","Em acompanhamento")))</f>
        <v/>
      </c>
      <c r="S16" s="11">
        <f>IF($C16="","",IF(OR($I16&gt;=38,$F16="Intercorrência",$J16&lt;92,$K16&gt;=7),"Atenção","Normal"))</f>
        <v/>
      </c>
    </row>
    <row r="17">
      <c r="A17" s="3" t="n"/>
      <c r="B17" s="7" t="n"/>
      <c r="C17" s="3" t="n"/>
      <c r="D17" s="8">
        <f>IF($C17="","",IFERROR(VLOOKUP($C17,'Pacientes'!$A$3:$M$102,2,FALSE),"Paciente não localizado"))</f>
        <v/>
      </c>
      <c r="E17" s="4" t="n"/>
      <c r="F17" s="3" t="n"/>
      <c r="G17" s="3" t="n"/>
      <c r="H17" s="3" t="n"/>
      <c r="I17" s="9" t="n"/>
      <c r="J17" s="10" t="n"/>
      <c r="K17" s="10" t="n"/>
      <c r="L17" s="4" t="n"/>
      <c r="M17" s="4" t="n"/>
      <c r="N17" s="3" t="n"/>
      <c r="O17" s="4" t="n"/>
      <c r="P17" s="4" t="n"/>
      <c r="Q17" s="5" t="n"/>
      <c r="R17" s="8">
        <f>IF($C17="","",IF($P17="","Pendente",IF($Q17&lt;TODAY(),"Reavaliar","Em acompanhamento")))</f>
        <v/>
      </c>
      <c r="S17" s="8">
        <f>IF($C17="","",IF(OR($I17&gt;=38,$F17="Intercorrência",$J17&lt;92,$K17&gt;=7),"Atenção","Normal"))</f>
        <v/>
      </c>
    </row>
    <row r="18">
      <c r="A18" s="3" t="n"/>
      <c r="B18" s="7" t="n"/>
      <c r="C18" s="3" t="n"/>
      <c r="D18" s="11">
        <f>IF($C18="","",IFERROR(VLOOKUP($C18,'Pacientes'!$A$3:$M$102,2,FALSE),"Paciente não localizado"))</f>
        <v/>
      </c>
      <c r="E18" s="4" t="n"/>
      <c r="F18" s="3" t="n"/>
      <c r="G18" s="3" t="n"/>
      <c r="H18" s="3" t="n"/>
      <c r="I18" s="9" t="n"/>
      <c r="J18" s="10" t="n"/>
      <c r="K18" s="10" t="n"/>
      <c r="L18" s="4" t="n"/>
      <c r="M18" s="4" t="n"/>
      <c r="N18" s="3" t="n"/>
      <c r="O18" s="4" t="n"/>
      <c r="P18" s="4" t="n"/>
      <c r="Q18" s="5" t="n"/>
      <c r="R18" s="11">
        <f>IF($C18="","",IF($P18="","Pendente",IF($Q18&lt;TODAY(),"Reavaliar","Em acompanhamento")))</f>
        <v/>
      </c>
      <c r="S18" s="11">
        <f>IF($C18="","",IF(OR($I18&gt;=38,$F18="Intercorrência",$J18&lt;92,$K18&gt;=7),"Atenção","Normal"))</f>
        <v/>
      </c>
    </row>
    <row r="19">
      <c r="A19" s="3" t="n"/>
      <c r="B19" s="7" t="n"/>
      <c r="C19" s="3" t="n"/>
      <c r="D19" s="8">
        <f>IF($C19="","",IFERROR(VLOOKUP($C19,'Pacientes'!$A$3:$M$102,2,FALSE),"Paciente não localizado"))</f>
        <v/>
      </c>
      <c r="E19" s="4" t="n"/>
      <c r="F19" s="3" t="n"/>
      <c r="G19" s="3" t="n"/>
      <c r="H19" s="3" t="n"/>
      <c r="I19" s="9" t="n"/>
      <c r="J19" s="10" t="n"/>
      <c r="K19" s="10" t="n"/>
      <c r="L19" s="4" t="n"/>
      <c r="M19" s="4" t="n"/>
      <c r="N19" s="3" t="n"/>
      <c r="O19" s="4" t="n"/>
      <c r="P19" s="4" t="n"/>
      <c r="Q19" s="5" t="n"/>
      <c r="R19" s="8">
        <f>IF($C19="","",IF($P19="","Pendente",IF($Q19&lt;TODAY(),"Reavaliar","Em acompanhamento")))</f>
        <v/>
      </c>
      <c r="S19" s="8">
        <f>IF($C19="","",IF(OR($I19&gt;=38,$F19="Intercorrência",$J19&lt;92,$K19&gt;=7),"Atenção","Normal"))</f>
        <v/>
      </c>
    </row>
    <row r="20">
      <c r="A20" s="3" t="n"/>
      <c r="B20" s="7" t="n"/>
      <c r="C20" s="3" t="n"/>
      <c r="D20" s="11">
        <f>IF($C20="","",IFERROR(VLOOKUP($C20,'Pacientes'!$A$3:$M$102,2,FALSE),"Paciente não localizado"))</f>
        <v/>
      </c>
      <c r="E20" s="4" t="n"/>
      <c r="F20" s="3" t="n"/>
      <c r="G20" s="3" t="n"/>
      <c r="H20" s="3" t="n"/>
      <c r="I20" s="9" t="n"/>
      <c r="J20" s="10" t="n"/>
      <c r="K20" s="10" t="n"/>
      <c r="L20" s="4" t="n"/>
      <c r="M20" s="4" t="n"/>
      <c r="N20" s="3" t="n"/>
      <c r="O20" s="4" t="n"/>
      <c r="P20" s="4" t="n"/>
      <c r="Q20" s="5" t="n"/>
      <c r="R20" s="11">
        <f>IF($C20="","",IF($P20="","Pendente",IF($Q20&lt;TODAY(),"Reavaliar","Em acompanhamento")))</f>
        <v/>
      </c>
      <c r="S20" s="11">
        <f>IF($C20="","",IF(OR($I20&gt;=38,$F20="Intercorrência",$J20&lt;92,$K20&gt;=7),"Atenção","Normal"))</f>
        <v/>
      </c>
    </row>
    <row r="21">
      <c r="A21" s="3" t="n"/>
      <c r="B21" s="7" t="n"/>
      <c r="C21" s="3" t="n"/>
      <c r="D21" s="8">
        <f>IF($C21="","",IFERROR(VLOOKUP($C21,'Pacientes'!$A$3:$M$102,2,FALSE),"Paciente não localizado"))</f>
        <v/>
      </c>
      <c r="E21" s="4" t="n"/>
      <c r="F21" s="3" t="n"/>
      <c r="G21" s="3" t="n"/>
      <c r="H21" s="3" t="n"/>
      <c r="I21" s="9" t="n"/>
      <c r="J21" s="10" t="n"/>
      <c r="K21" s="10" t="n"/>
      <c r="L21" s="4" t="n"/>
      <c r="M21" s="4" t="n"/>
      <c r="N21" s="3" t="n"/>
      <c r="O21" s="4" t="n"/>
      <c r="P21" s="4" t="n"/>
      <c r="Q21" s="5" t="n"/>
      <c r="R21" s="8">
        <f>IF($C21="","",IF($P21="","Pendente",IF($Q21&lt;TODAY(),"Reavaliar","Em acompanhamento")))</f>
        <v/>
      </c>
      <c r="S21" s="8">
        <f>IF($C21="","",IF(OR($I21&gt;=38,$F21="Intercorrência",$J21&lt;92,$K21&gt;=7),"Atenção","Normal"))</f>
        <v/>
      </c>
    </row>
    <row r="22">
      <c r="A22" s="3" t="n"/>
      <c r="B22" s="7" t="n"/>
      <c r="C22" s="3" t="n"/>
      <c r="D22" s="11">
        <f>IF($C22="","",IFERROR(VLOOKUP($C22,'Pacientes'!$A$3:$M$102,2,FALSE),"Paciente não localizado"))</f>
        <v/>
      </c>
      <c r="E22" s="4" t="n"/>
      <c r="F22" s="3" t="n"/>
      <c r="G22" s="3" t="n"/>
      <c r="H22" s="3" t="n"/>
      <c r="I22" s="9" t="n"/>
      <c r="J22" s="10" t="n"/>
      <c r="K22" s="10" t="n"/>
      <c r="L22" s="4" t="n"/>
      <c r="M22" s="4" t="n"/>
      <c r="N22" s="3" t="n"/>
      <c r="O22" s="4" t="n"/>
      <c r="P22" s="4" t="n"/>
      <c r="Q22" s="5" t="n"/>
      <c r="R22" s="11">
        <f>IF($C22="","",IF($P22="","Pendente",IF($Q22&lt;TODAY(),"Reavaliar","Em acompanhamento")))</f>
        <v/>
      </c>
      <c r="S22" s="11">
        <f>IF($C22="","",IF(OR($I22&gt;=38,$F22="Intercorrência",$J22&lt;92,$K22&gt;=7),"Atenção","Normal"))</f>
        <v/>
      </c>
    </row>
    <row r="23">
      <c r="A23" s="3" t="n"/>
      <c r="B23" s="7" t="n"/>
      <c r="C23" s="3" t="n"/>
      <c r="D23" s="8">
        <f>IF($C23="","",IFERROR(VLOOKUP($C23,'Pacientes'!$A$3:$M$102,2,FALSE),"Paciente não localizado"))</f>
        <v/>
      </c>
      <c r="E23" s="4" t="n"/>
      <c r="F23" s="3" t="n"/>
      <c r="G23" s="3" t="n"/>
      <c r="H23" s="3" t="n"/>
      <c r="I23" s="9" t="n"/>
      <c r="J23" s="10" t="n"/>
      <c r="K23" s="10" t="n"/>
      <c r="L23" s="4" t="n"/>
      <c r="M23" s="4" t="n"/>
      <c r="N23" s="3" t="n"/>
      <c r="O23" s="4" t="n"/>
      <c r="P23" s="4" t="n"/>
      <c r="Q23" s="5" t="n"/>
      <c r="R23" s="8">
        <f>IF($C23="","",IF($P23="","Pendente",IF($Q23&lt;TODAY(),"Reavaliar","Em acompanhamento")))</f>
        <v/>
      </c>
      <c r="S23" s="8">
        <f>IF($C23="","",IF(OR($I23&gt;=38,$F23="Intercorrência",$J23&lt;92,$K23&gt;=7),"Atenção","Normal"))</f>
        <v/>
      </c>
    </row>
    <row r="24">
      <c r="A24" s="3" t="n"/>
      <c r="B24" s="7" t="n"/>
      <c r="C24" s="3" t="n"/>
      <c r="D24" s="11">
        <f>IF($C24="","",IFERROR(VLOOKUP($C24,'Pacientes'!$A$3:$M$102,2,FALSE),"Paciente não localizado"))</f>
        <v/>
      </c>
      <c r="E24" s="4" t="n"/>
      <c r="F24" s="3" t="n"/>
      <c r="G24" s="3" t="n"/>
      <c r="H24" s="3" t="n"/>
      <c r="I24" s="9" t="n"/>
      <c r="J24" s="10" t="n"/>
      <c r="K24" s="10" t="n"/>
      <c r="L24" s="4" t="n"/>
      <c r="M24" s="4" t="n"/>
      <c r="N24" s="3" t="n"/>
      <c r="O24" s="4" t="n"/>
      <c r="P24" s="4" t="n"/>
      <c r="Q24" s="5" t="n"/>
      <c r="R24" s="11">
        <f>IF($C24="","",IF($P24="","Pendente",IF($Q24&lt;TODAY(),"Reavaliar","Em acompanhamento")))</f>
        <v/>
      </c>
      <c r="S24" s="11">
        <f>IF($C24="","",IF(OR($I24&gt;=38,$F24="Intercorrência",$J24&lt;92,$K24&gt;=7),"Atenção","Normal"))</f>
        <v/>
      </c>
    </row>
    <row r="25">
      <c r="A25" s="3" t="n"/>
      <c r="B25" s="7" t="n"/>
      <c r="C25" s="3" t="n"/>
      <c r="D25" s="8">
        <f>IF($C25="","",IFERROR(VLOOKUP($C25,'Pacientes'!$A$3:$M$102,2,FALSE),"Paciente não localizado"))</f>
        <v/>
      </c>
      <c r="E25" s="4" t="n"/>
      <c r="F25" s="3" t="n"/>
      <c r="G25" s="3" t="n"/>
      <c r="H25" s="3" t="n"/>
      <c r="I25" s="9" t="n"/>
      <c r="J25" s="10" t="n"/>
      <c r="K25" s="10" t="n"/>
      <c r="L25" s="4" t="n"/>
      <c r="M25" s="4" t="n"/>
      <c r="N25" s="3" t="n"/>
      <c r="O25" s="4" t="n"/>
      <c r="P25" s="4" t="n"/>
      <c r="Q25" s="5" t="n"/>
      <c r="R25" s="8">
        <f>IF($C25="","",IF($P25="","Pendente",IF($Q25&lt;TODAY(),"Reavaliar","Em acompanhamento")))</f>
        <v/>
      </c>
      <c r="S25" s="8">
        <f>IF($C25="","",IF(OR($I25&gt;=38,$F25="Intercorrência",$J25&lt;92,$K25&gt;=7),"Atenção","Normal"))</f>
        <v/>
      </c>
    </row>
    <row r="26">
      <c r="A26" s="3" t="n"/>
      <c r="B26" s="7" t="n"/>
      <c r="C26" s="3" t="n"/>
      <c r="D26" s="11">
        <f>IF($C26="","",IFERROR(VLOOKUP($C26,'Pacientes'!$A$3:$M$102,2,FALSE),"Paciente não localizado"))</f>
        <v/>
      </c>
      <c r="E26" s="4" t="n"/>
      <c r="F26" s="3" t="n"/>
      <c r="G26" s="3" t="n"/>
      <c r="H26" s="3" t="n"/>
      <c r="I26" s="9" t="n"/>
      <c r="J26" s="10" t="n"/>
      <c r="K26" s="10" t="n"/>
      <c r="L26" s="4" t="n"/>
      <c r="M26" s="4" t="n"/>
      <c r="N26" s="3" t="n"/>
      <c r="O26" s="4" t="n"/>
      <c r="P26" s="4" t="n"/>
      <c r="Q26" s="5" t="n"/>
      <c r="R26" s="11">
        <f>IF($C26="","",IF($P26="","Pendente",IF($Q26&lt;TODAY(),"Reavaliar","Em acompanhamento")))</f>
        <v/>
      </c>
      <c r="S26" s="11">
        <f>IF($C26="","",IF(OR($I26&gt;=38,$F26="Intercorrência",$J26&lt;92,$K26&gt;=7),"Atenção","Normal"))</f>
        <v/>
      </c>
    </row>
    <row r="27">
      <c r="A27" s="3" t="n"/>
      <c r="B27" s="7" t="n"/>
      <c r="C27" s="3" t="n"/>
      <c r="D27" s="8">
        <f>IF($C27="","",IFERROR(VLOOKUP($C27,'Pacientes'!$A$3:$M$102,2,FALSE),"Paciente não localizado"))</f>
        <v/>
      </c>
      <c r="E27" s="4" t="n"/>
      <c r="F27" s="3" t="n"/>
      <c r="G27" s="3" t="n"/>
      <c r="H27" s="3" t="n"/>
      <c r="I27" s="9" t="n"/>
      <c r="J27" s="10" t="n"/>
      <c r="K27" s="10" t="n"/>
      <c r="L27" s="4" t="n"/>
      <c r="M27" s="4" t="n"/>
      <c r="N27" s="3" t="n"/>
      <c r="O27" s="4" t="n"/>
      <c r="P27" s="4" t="n"/>
      <c r="Q27" s="5" t="n"/>
      <c r="R27" s="8">
        <f>IF($C27="","",IF($P27="","Pendente",IF($Q27&lt;TODAY(),"Reavaliar","Em acompanhamento")))</f>
        <v/>
      </c>
      <c r="S27" s="8">
        <f>IF($C27="","",IF(OR($I27&gt;=38,$F27="Intercorrência",$J27&lt;92,$K27&gt;=7),"Atenção","Normal"))</f>
        <v/>
      </c>
    </row>
    <row r="28">
      <c r="A28" s="3" t="n"/>
      <c r="B28" s="7" t="n"/>
      <c r="C28" s="3" t="n"/>
      <c r="D28" s="11">
        <f>IF($C28="","",IFERROR(VLOOKUP($C28,'Pacientes'!$A$3:$M$102,2,FALSE),"Paciente não localizado"))</f>
        <v/>
      </c>
      <c r="E28" s="4" t="n"/>
      <c r="F28" s="3" t="n"/>
      <c r="G28" s="3" t="n"/>
      <c r="H28" s="3" t="n"/>
      <c r="I28" s="9" t="n"/>
      <c r="J28" s="10" t="n"/>
      <c r="K28" s="10" t="n"/>
      <c r="L28" s="4" t="n"/>
      <c r="M28" s="4" t="n"/>
      <c r="N28" s="3" t="n"/>
      <c r="O28" s="4" t="n"/>
      <c r="P28" s="4" t="n"/>
      <c r="Q28" s="5" t="n"/>
      <c r="R28" s="11">
        <f>IF($C28="","",IF($P28="","Pendente",IF($Q28&lt;TODAY(),"Reavaliar","Em acompanhamento")))</f>
        <v/>
      </c>
      <c r="S28" s="11">
        <f>IF($C28="","",IF(OR($I28&gt;=38,$F28="Intercorrência",$J28&lt;92,$K28&gt;=7),"Atenção","Normal"))</f>
        <v/>
      </c>
    </row>
    <row r="29">
      <c r="A29" s="3" t="n"/>
      <c r="B29" s="7" t="n"/>
      <c r="C29" s="3" t="n"/>
      <c r="D29" s="8">
        <f>IF($C29="","",IFERROR(VLOOKUP($C29,'Pacientes'!$A$3:$M$102,2,FALSE),"Paciente não localizado"))</f>
        <v/>
      </c>
      <c r="E29" s="4" t="n"/>
      <c r="F29" s="3" t="n"/>
      <c r="G29" s="3" t="n"/>
      <c r="H29" s="3" t="n"/>
      <c r="I29" s="9" t="n"/>
      <c r="J29" s="10" t="n"/>
      <c r="K29" s="10" t="n"/>
      <c r="L29" s="4" t="n"/>
      <c r="M29" s="4" t="n"/>
      <c r="N29" s="3" t="n"/>
      <c r="O29" s="4" t="n"/>
      <c r="P29" s="4" t="n"/>
      <c r="Q29" s="5" t="n"/>
      <c r="R29" s="8">
        <f>IF($C29="","",IF($P29="","Pendente",IF($Q29&lt;TODAY(),"Reavaliar","Em acompanhamento")))</f>
        <v/>
      </c>
      <c r="S29" s="8">
        <f>IF($C29="","",IF(OR($I29&gt;=38,$F29="Intercorrência",$J29&lt;92,$K29&gt;=7),"Atenção","Normal"))</f>
        <v/>
      </c>
    </row>
    <row r="30">
      <c r="A30" s="3" t="n"/>
      <c r="B30" s="7" t="n"/>
      <c r="C30" s="3" t="n"/>
      <c r="D30" s="11">
        <f>IF($C30="","",IFERROR(VLOOKUP($C30,'Pacientes'!$A$3:$M$102,2,FALSE),"Paciente não localizado"))</f>
        <v/>
      </c>
      <c r="E30" s="4" t="n"/>
      <c r="F30" s="3" t="n"/>
      <c r="G30" s="3" t="n"/>
      <c r="H30" s="3" t="n"/>
      <c r="I30" s="9" t="n"/>
      <c r="J30" s="10" t="n"/>
      <c r="K30" s="10" t="n"/>
      <c r="L30" s="4" t="n"/>
      <c r="M30" s="4" t="n"/>
      <c r="N30" s="3" t="n"/>
      <c r="O30" s="4" t="n"/>
      <c r="P30" s="4" t="n"/>
      <c r="Q30" s="5" t="n"/>
      <c r="R30" s="11">
        <f>IF($C30="","",IF($P30="","Pendente",IF($Q30&lt;TODAY(),"Reavaliar","Em acompanhamento")))</f>
        <v/>
      </c>
      <c r="S30" s="11">
        <f>IF($C30="","",IF(OR($I30&gt;=38,$F30="Intercorrência",$J30&lt;92,$K30&gt;=7),"Atenção","Normal"))</f>
        <v/>
      </c>
    </row>
    <row r="31">
      <c r="A31" s="3" t="n"/>
      <c r="B31" s="7" t="n"/>
      <c r="C31" s="3" t="n"/>
      <c r="D31" s="8">
        <f>IF($C31="","",IFERROR(VLOOKUP($C31,'Pacientes'!$A$3:$M$102,2,FALSE),"Paciente não localizado"))</f>
        <v/>
      </c>
      <c r="E31" s="4" t="n"/>
      <c r="F31" s="3" t="n"/>
      <c r="G31" s="3" t="n"/>
      <c r="H31" s="3" t="n"/>
      <c r="I31" s="9" t="n"/>
      <c r="J31" s="10" t="n"/>
      <c r="K31" s="10" t="n"/>
      <c r="L31" s="4" t="n"/>
      <c r="M31" s="4" t="n"/>
      <c r="N31" s="3" t="n"/>
      <c r="O31" s="4" t="n"/>
      <c r="P31" s="4" t="n"/>
      <c r="Q31" s="5" t="n"/>
      <c r="R31" s="8">
        <f>IF($C31="","",IF($P31="","Pendente",IF($Q31&lt;TODAY(),"Reavaliar","Em acompanhamento")))</f>
        <v/>
      </c>
      <c r="S31" s="8">
        <f>IF($C31="","",IF(OR($I31&gt;=38,$F31="Intercorrência",$J31&lt;92,$K31&gt;=7),"Atenção","Normal"))</f>
        <v/>
      </c>
    </row>
    <row r="32">
      <c r="A32" s="3" t="n"/>
      <c r="B32" s="7" t="n"/>
      <c r="C32" s="3" t="n"/>
      <c r="D32" s="11">
        <f>IF($C32="","",IFERROR(VLOOKUP($C32,'Pacientes'!$A$3:$M$102,2,FALSE),"Paciente não localizado"))</f>
        <v/>
      </c>
      <c r="E32" s="4" t="n"/>
      <c r="F32" s="3" t="n"/>
      <c r="G32" s="3" t="n"/>
      <c r="H32" s="3" t="n"/>
      <c r="I32" s="9" t="n"/>
      <c r="J32" s="10" t="n"/>
      <c r="K32" s="10" t="n"/>
      <c r="L32" s="4" t="n"/>
      <c r="M32" s="4" t="n"/>
      <c r="N32" s="3" t="n"/>
      <c r="O32" s="4" t="n"/>
      <c r="P32" s="4" t="n"/>
      <c r="Q32" s="5" t="n"/>
      <c r="R32" s="11">
        <f>IF($C32="","",IF($P32="","Pendente",IF($Q32&lt;TODAY(),"Reavaliar","Em acompanhamento")))</f>
        <v/>
      </c>
      <c r="S32" s="11">
        <f>IF($C32="","",IF(OR($I32&gt;=38,$F32="Intercorrência",$J32&lt;92,$K32&gt;=7),"Atenção","Normal"))</f>
        <v/>
      </c>
    </row>
    <row r="33">
      <c r="A33" s="3" t="n"/>
      <c r="B33" s="7" t="n"/>
      <c r="C33" s="3" t="n"/>
      <c r="D33" s="8">
        <f>IF($C33="","",IFERROR(VLOOKUP($C33,'Pacientes'!$A$3:$M$102,2,FALSE),"Paciente não localizado"))</f>
        <v/>
      </c>
      <c r="E33" s="4" t="n"/>
      <c r="F33" s="3" t="n"/>
      <c r="G33" s="3" t="n"/>
      <c r="H33" s="3" t="n"/>
      <c r="I33" s="9" t="n"/>
      <c r="J33" s="10" t="n"/>
      <c r="K33" s="10" t="n"/>
      <c r="L33" s="4" t="n"/>
      <c r="M33" s="4" t="n"/>
      <c r="N33" s="3" t="n"/>
      <c r="O33" s="4" t="n"/>
      <c r="P33" s="4" t="n"/>
      <c r="Q33" s="5" t="n"/>
      <c r="R33" s="8">
        <f>IF($C33="","",IF($P33="","Pendente",IF($Q33&lt;TODAY(),"Reavaliar","Em acompanhamento")))</f>
        <v/>
      </c>
      <c r="S33" s="8">
        <f>IF($C33="","",IF(OR($I33&gt;=38,$F33="Intercorrência",$J33&lt;92,$K33&gt;=7),"Atenção","Normal"))</f>
        <v/>
      </c>
    </row>
    <row r="34">
      <c r="A34" s="3" t="n"/>
      <c r="B34" s="7" t="n"/>
      <c r="C34" s="3" t="n"/>
      <c r="D34" s="11">
        <f>IF($C34="","",IFERROR(VLOOKUP($C34,'Pacientes'!$A$3:$M$102,2,FALSE),"Paciente não localizado"))</f>
        <v/>
      </c>
      <c r="E34" s="4" t="n"/>
      <c r="F34" s="3" t="n"/>
      <c r="G34" s="3" t="n"/>
      <c r="H34" s="3" t="n"/>
      <c r="I34" s="9" t="n"/>
      <c r="J34" s="10" t="n"/>
      <c r="K34" s="10" t="n"/>
      <c r="L34" s="4" t="n"/>
      <c r="M34" s="4" t="n"/>
      <c r="N34" s="3" t="n"/>
      <c r="O34" s="4" t="n"/>
      <c r="P34" s="4" t="n"/>
      <c r="Q34" s="5" t="n"/>
      <c r="R34" s="11">
        <f>IF($C34="","",IF($P34="","Pendente",IF($Q34&lt;TODAY(),"Reavaliar","Em acompanhamento")))</f>
        <v/>
      </c>
      <c r="S34" s="11">
        <f>IF($C34="","",IF(OR($I34&gt;=38,$F34="Intercorrência",$J34&lt;92,$K34&gt;=7),"Atenção","Normal"))</f>
        <v/>
      </c>
    </row>
    <row r="35">
      <c r="A35" s="3" t="n"/>
      <c r="B35" s="7" t="n"/>
      <c r="C35" s="3" t="n"/>
      <c r="D35" s="8">
        <f>IF($C35="","",IFERROR(VLOOKUP($C35,'Pacientes'!$A$3:$M$102,2,FALSE),"Paciente não localizado"))</f>
        <v/>
      </c>
      <c r="E35" s="4" t="n"/>
      <c r="F35" s="3" t="n"/>
      <c r="G35" s="3" t="n"/>
      <c r="H35" s="3" t="n"/>
      <c r="I35" s="9" t="n"/>
      <c r="J35" s="10" t="n"/>
      <c r="K35" s="10" t="n"/>
      <c r="L35" s="4" t="n"/>
      <c r="M35" s="4" t="n"/>
      <c r="N35" s="3" t="n"/>
      <c r="O35" s="4" t="n"/>
      <c r="P35" s="4" t="n"/>
      <c r="Q35" s="5" t="n"/>
      <c r="R35" s="8">
        <f>IF($C35="","",IF($P35="","Pendente",IF($Q35&lt;TODAY(),"Reavaliar","Em acompanhamento")))</f>
        <v/>
      </c>
      <c r="S35" s="8">
        <f>IF($C35="","",IF(OR($I35&gt;=38,$F35="Intercorrência",$J35&lt;92,$K35&gt;=7),"Atenção","Normal"))</f>
        <v/>
      </c>
    </row>
    <row r="36">
      <c r="A36" s="3" t="n"/>
      <c r="B36" s="7" t="n"/>
      <c r="C36" s="3" t="n"/>
      <c r="D36" s="11">
        <f>IF($C36="","",IFERROR(VLOOKUP($C36,'Pacientes'!$A$3:$M$102,2,FALSE),"Paciente não localizado"))</f>
        <v/>
      </c>
      <c r="E36" s="4" t="n"/>
      <c r="F36" s="3" t="n"/>
      <c r="G36" s="3" t="n"/>
      <c r="H36" s="3" t="n"/>
      <c r="I36" s="9" t="n"/>
      <c r="J36" s="10" t="n"/>
      <c r="K36" s="10" t="n"/>
      <c r="L36" s="4" t="n"/>
      <c r="M36" s="4" t="n"/>
      <c r="N36" s="3" t="n"/>
      <c r="O36" s="4" t="n"/>
      <c r="P36" s="4" t="n"/>
      <c r="Q36" s="5" t="n"/>
      <c r="R36" s="11">
        <f>IF($C36="","",IF($P36="","Pendente",IF($Q36&lt;TODAY(),"Reavaliar","Em acompanhamento")))</f>
        <v/>
      </c>
      <c r="S36" s="11">
        <f>IF($C36="","",IF(OR($I36&gt;=38,$F36="Intercorrência",$J36&lt;92,$K36&gt;=7),"Atenção","Normal"))</f>
        <v/>
      </c>
    </row>
    <row r="37">
      <c r="A37" s="3" t="n"/>
      <c r="B37" s="7" t="n"/>
      <c r="C37" s="3" t="n"/>
      <c r="D37" s="8">
        <f>IF($C37="","",IFERROR(VLOOKUP($C37,'Pacientes'!$A$3:$M$102,2,FALSE),"Paciente não localizado"))</f>
        <v/>
      </c>
      <c r="E37" s="4" t="n"/>
      <c r="F37" s="3" t="n"/>
      <c r="G37" s="3" t="n"/>
      <c r="H37" s="3" t="n"/>
      <c r="I37" s="9" t="n"/>
      <c r="J37" s="10" t="n"/>
      <c r="K37" s="10" t="n"/>
      <c r="L37" s="4" t="n"/>
      <c r="M37" s="4" t="n"/>
      <c r="N37" s="3" t="n"/>
      <c r="O37" s="4" t="n"/>
      <c r="P37" s="4" t="n"/>
      <c r="Q37" s="5" t="n"/>
      <c r="R37" s="8">
        <f>IF($C37="","",IF($P37="","Pendente",IF($Q37&lt;TODAY(),"Reavaliar","Em acompanhamento")))</f>
        <v/>
      </c>
      <c r="S37" s="8">
        <f>IF($C37="","",IF(OR($I37&gt;=38,$F37="Intercorrência",$J37&lt;92,$K37&gt;=7),"Atenção","Normal"))</f>
        <v/>
      </c>
    </row>
    <row r="38">
      <c r="A38" s="3" t="n"/>
      <c r="B38" s="7" t="n"/>
      <c r="C38" s="3" t="n"/>
      <c r="D38" s="11">
        <f>IF($C38="","",IFERROR(VLOOKUP($C38,'Pacientes'!$A$3:$M$102,2,FALSE),"Paciente não localizado"))</f>
        <v/>
      </c>
      <c r="E38" s="4" t="n"/>
      <c r="F38" s="3" t="n"/>
      <c r="G38" s="3" t="n"/>
      <c r="H38" s="3" t="n"/>
      <c r="I38" s="9" t="n"/>
      <c r="J38" s="10" t="n"/>
      <c r="K38" s="10" t="n"/>
      <c r="L38" s="4" t="n"/>
      <c r="M38" s="4" t="n"/>
      <c r="N38" s="3" t="n"/>
      <c r="O38" s="4" t="n"/>
      <c r="P38" s="4" t="n"/>
      <c r="Q38" s="5" t="n"/>
      <c r="R38" s="11">
        <f>IF($C38="","",IF($P38="","Pendente",IF($Q38&lt;TODAY(),"Reavaliar","Em acompanhamento")))</f>
        <v/>
      </c>
      <c r="S38" s="11">
        <f>IF($C38="","",IF(OR($I38&gt;=38,$F38="Intercorrência",$J38&lt;92,$K38&gt;=7),"Atenção","Normal"))</f>
        <v/>
      </c>
    </row>
    <row r="39">
      <c r="A39" s="3" t="n"/>
      <c r="B39" s="7" t="n"/>
      <c r="C39" s="3" t="n"/>
      <c r="D39" s="8">
        <f>IF($C39="","",IFERROR(VLOOKUP($C39,'Pacientes'!$A$3:$M$102,2,FALSE),"Paciente não localizado"))</f>
        <v/>
      </c>
      <c r="E39" s="4" t="n"/>
      <c r="F39" s="3" t="n"/>
      <c r="G39" s="3" t="n"/>
      <c r="H39" s="3" t="n"/>
      <c r="I39" s="9" t="n"/>
      <c r="J39" s="10" t="n"/>
      <c r="K39" s="10" t="n"/>
      <c r="L39" s="4" t="n"/>
      <c r="M39" s="4" t="n"/>
      <c r="N39" s="3" t="n"/>
      <c r="O39" s="4" t="n"/>
      <c r="P39" s="4" t="n"/>
      <c r="Q39" s="5" t="n"/>
      <c r="R39" s="8">
        <f>IF($C39="","",IF($P39="","Pendente",IF($Q39&lt;TODAY(),"Reavaliar","Em acompanhamento")))</f>
        <v/>
      </c>
      <c r="S39" s="8">
        <f>IF($C39="","",IF(OR($I39&gt;=38,$F39="Intercorrência",$J39&lt;92,$K39&gt;=7),"Atenção","Normal"))</f>
        <v/>
      </c>
    </row>
    <row r="40">
      <c r="A40" s="3" t="n"/>
      <c r="B40" s="7" t="n"/>
      <c r="C40" s="3" t="n"/>
      <c r="D40" s="11">
        <f>IF($C40="","",IFERROR(VLOOKUP($C40,'Pacientes'!$A$3:$M$102,2,FALSE),"Paciente não localizado"))</f>
        <v/>
      </c>
      <c r="E40" s="4" t="n"/>
      <c r="F40" s="3" t="n"/>
      <c r="G40" s="3" t="n"/>
      <c r="H40" s="3" t="n"/>
      <c r="I40" s="9" t="n"/>
      <c r="J40" s="10" t="n"/>
      <c r="K40" s="10" t="n"/>
      <c r="L40" s="4" t="n"/>
      <c r="M40" s="4" t="n"/>
      <c r="N40" s="3" t="n"/>
      <c r="O40" s="4" t="n"/>
      <c r="P40" s="4" t="n"/>
      <c r="Q40" s="5" t="n"/>
      <c r="R40" s="11">
        <f>IF($C40="","",IF($P40="","Pendente",IF($Q40&lt;TODAY(),"Reavaliar","Em acompanhamento")))</f>
        <v/>
      </c>
      <c r="S40" s="11">
        <f>IF($C40="","",IF(OR($I40&gt;=38,$F40="Intercorrência",$J40&lt;92,$K40&gt;=7),"Atenção","Normal"))</f>
        <v/>
      </c>
    </row>
    <row r="41">
      <c r="A41" s="3" t="n"/>
      <c r="B41" s="7" t="n"/>
      <c r="C41" s="3" t="n"/>
      <c r="D41" s="8">
        <f>IF($C41="","",IFERROR(VLOOKUP($C41,'Pacientes'!$A$3:$M$102,2,FALSE),"Paciente não localizado"))</f>
        <v/>
      </c>
      <c r="E41" s="4" t="n"/>
      <c r="F41" s="3" t="n"/>
      <c r="G41" s="3" t="n"/>
      <c r="H41" s="3" t="n"/>
      <c r="I41" s="9" t="n"/>
      <c r="J41" s="10" t="n"/>
      <c r="K41" s="10" t="n"/>
      <c r="L41" s="4" t="n"/>
      <c r="M41" s="4" t="n"/>
      <c r="N41" s="3" t="n"/>
      <c r="O41" s="4" t="n"/>
      <c r="P41" s="4" t="n"/>
      <c r="Q41" s="5" t="n"/>
      <c r="R41" s="8">
        <f>IF($C41="","",IF($P41="","Pendente",IF($Q41&lt;TODAY(),"Reavaliar","Em acompanhamento")))</f>
        <v/>
      </c>
      <c r="S41" s="8">
        <f>IF($C41="","",IF(OR($I41&gt;=38,$F41="Intercorrência",$J41&lt;92,$K41&gt;=7),"Atenção","Normal"))</f>
        <v/>
      </c>
    </row>
    <row r="42">
      <c r="A42" s="3" t="n"/>
      <c r="B42" s="7" t="n"/>
      <c r="C42" s="3" t="n"/>
      <c r="D42" s="11">
        <f>IF($C42="","",IFERROR(VLOOKUP($C42,'Pacientes'!$A$3:$M$102,2,FALSE),"Paciente não localizado"))</f>
        <v/>
      </c>
      <c r="E42" s="4" t="n"/>
      <c r="F42" s="3" t="n"/>
      <c r="G42" s="3" t="n"/>
      <c r="H42" s="3" t="n"/>
      <c r="I42" s="9" t="n"/>
      <c r="J42" s="10" t="n"/>
      <c r="K42" s="10" t="n"/>
      <c r="L42" s="4" t="n"/>
      <c r="M42" s="4" t="n"/>
      <c r="N42" s="3" t="n"/>
      <c r="O42" s="4" t="n"/>
      <c r="P42" s="4" t="n"/>
      <c r="Q42" s="5" t="n"/>
      <c r="R42" s="11">
        <f>IF($C42="","",IF($P42="","Pendente",IF($Q42&lt;TODAY(),"Reavaliar","Em acompanhamento")))</f>
        <v/>
      </c>
      <c r="S42" s="11">
        <f>IF($C42="","",IF(OR($I42&gt;=38,$F42="Intercorrência",$J42&lt;92,$K42&gt;=7),"Atenção","Normal"))</f>
        <v/>
      </c>
    </row>
    <row r="43">
      <c r="A43" s="3" t="n"/>
      <c r="B43" s="7" t="n"/>
      <c r="C43" s="3" t="n"/>
      <c r="D43" s="8">
        <f>IF($C43="","",IFERROR(VLOOKUP($C43,'Pacientes'!$A$3:$M$102,2,FALSE),"Paciente não localizado"))</f>
        <v/>
      </c>
      <c r="E43" s="4" t="n"/>
      <c r="F43" s="3" t="n"/>
      <c r="G43" s="3" t="n"/>
      <c r="H43" s="3" t="n"/>
      <c r="I43" s="9" t="n"/>
      <c r="J43" s="10" t="n"/>
      <c r="K43" s="10" t="n"/>
      <c r="L43" s="4" t="n"/>
      <c r="M43" s="4" t="n"/>
      <c r="N43" s="3" t="n"/>
      <c r="O43" s="4" t="n"/>
      <c r="P43" s="4" t="n"/>
      <c r="Q43" s="5" t="n"/>
      <c r="R43" s="8">
        <f>IF($C43="","",IF($P43="","Pendente",IF($Q43&lt;TODAY(),"Reavaliar","Em acompanhamento")))</f>
        <v/>
      </c>
      <c r="S43" s="8">
        <f>IF($C43="","",IF(OR($I43&gt;=38,$F43="Intercorrência",$J43&lt;92,$K43&gt;=7),"Atenção","Normal"))</f>
        <v/>
      </c>
    </row>
    <row r="44">
      <c r="A44" s="3" t="n"/>
      <c r="B44" s="7" t="n"/>
      <c r="C44" s="3" t="n"/>
      <c r="D44" s="11">
        <f>IF($C44="","",IFERROR(VLOOKUP($C44,'Pacientes'!$A$3:$M$102,2,FALSE),"Paciente não localizado"))</f>
        <v/>
      </c>
      <c r="E44" s="4" t="n"/>
      <c r="F44" s="3" t="n"/>
      <c r="G44" s="3" t="n"/>
      <c r="H44" s="3" t="n"/>
      <c r="I44" s="9" t="n"/>
      <c r="J44" s="10" t="n"/>
      <c r="K44" s="10" t="n"/>
      <c r="L44" s="4" t="n"/>
      <c r="M44" s="4" t="n"/>
      <c r="N44" s="3" t="n"/>
      <c r="O44" s="4" t="n"/>
      <c r="P44" s="4" t="n"/>
      <c r="Q44" s="5" t="n"/>
      <c r="R44" s="11">
        <f>IF($C44="","",IF($P44="","Pendente",IF($Q44&lt;TODAY(),"Reavaliar","Em acompanhamento")))</f>
        <v/>
      </c>
      <c r="S44" s="11">
        <f>IF($C44="","",IF(OR($I44&gt;=38,$F44="Intercorrência",$J44&lt;92,$K44&gt;=7),"Atenção","Normal"))</f>
        <v/>
      </c>
    </row>
    <row r="45">
      <c r="A45" s="3" t="n"/>
      <c r="B45" s="7" t="n"/>
      <c r="C45" s="3" t="n"/>
      <c r="D45" s="8">
        <f>IF($C45="","",IFERROR(VLOOKUP($C45,'Pacientes'!$A$3:$M$102,2,FALSE),"Paciente não localizado"))</f>
        <v/>
      </c>
      <c r="E45" s="4" t="n"/>
      <c r="F45" s="3" t="n"/>
      <c r="G45" s="3" t="n"/>
      <c r="H45" s="3" t="n"/>
      <c r="I45" s="9" t="n"/>
      <c r="J45" s="10" t="n"/>
      <c r="K45" s="10" t="n"/>
      <c r="L45" s="4" t="n"/>
      <c r="M45" s="4" t="n"/>
      <c r="N45" s="3" t="n"/>
      <c r="O45" s="4" t="n"/>
      <c r="P45" s="4" t="n"/>
      <c r="Q45" s="5" t="n"/>
      <c r="R45" s="8">
        <f>IF($C45="","",IF($P45="","Pendente",IF($Q45&lt;TODAY(),"Reavaliar","Em acompanhamento")))</f>
        <v/>
      </c>
      <c r="S45" s="8">
        <f>IF($C45="","",IF(OR($I45&gt;=38,$F45="Intercorrência",$J45&lt;92,$K45&gt;=7),"Atenção","Normal"))</f>
        <v/>
      </c>
    </row>
    <row r="46">
      <c r="A46" s="3" t="n"/>
      <c r="B46" s="7" t="n"/>
      <c r="C46" s="3" t="n"/>
      <c r="D46" s="11">
        <f>IF($C46="","",IFERROR(VLOOKUP($C46,'Pacientes'!$A$3:$M$102,2,FALSE),"Paciente não localizado"))</f>
        <v/>
      </c>
      <c r="E46" s="4" t="n"/>
      <c r="F46" s="3" t="n"/>
      <c r="G46" s="3" t="n"/>
      <c r="H46" s="3" t="n"/>
      <c r="I46" s="9" t="n"/>
      <c r="J46" s="10" t="n"/>
      <c r="K46" s="10" t="n"/>
      <c r="L46" s="4" t="n"/>
      <c r="M46" s="4" t="n"/>
      <c r="N46" s="3" t="n"/>
      <c r="O46" s="4" t="n"/>
      <c r="P46" s="4" t="n"/>
      <c r="Q46" s="5" t="n"/>
      <c r="R46" s="11">
        <f>IF($C46="","",IF($P46="","Pendente",IF($Q46&lt;TODAY(),"Reavaliar","Em acompanhamento")))</f>
        <v/>
      </c>
      <c r="S46" s="11">
        <f>IF($C46="","",IF(OR($I46&gt;=38,$F46="Intercorrência",$J46&lt;92,$K46&gt;=7),"Atenção","Normal"))</f>
        <v/>
      </c>
    </row>
    <row r="47">
      <c r="A47" s="3" t="n"/>
      <c r="B47" s="7" t="n"/>
      <c r="C47" s="3" t="n"/>
      <c r="D47" s="8">
        <f>IF($C47="","",IFERROR(VLOOKUP($C47,'Pacientes'!$A$3:$M$102,2,FALSE),"Paciente não localizado"))</f>
        <v/>
      </c>
      <c r="E47" s="4" t="n"/>
      <c r="F47" s="3" t="n"/>
      <c r="G47" s="3" t="n"/>
      <c r="H47" s="3" t="n"/>
      <c r="I47" s="9" t="n"/>
      <c r="J47" s="10" t="n"/>
      <c r="K47" s="10" t="n"/>
      <c r="L47" s="4" t="n"/>
      <c r="M47" s="4" t="n"/>
      <c r="N47" s="3" t="n"/>
      <c r="O47" s="4" t="n"/>
      <c r="P47" s="4" t="n"/>
      <c r="Q47" s="5" t="n"/>
      <c r="R47" s="8">
        <f>IF($C47="","",IF($P47="","Pendente",IF($Q47&lt;TODAY(),"Reavaliar","Em acompanhamento")))</f>
        <v/>
      </c>
      <c r="S47" s="8">
        <f>IF($C47="","",IF(OR($I47&gt;=38,$F47="Intercorrência",$J47&lt;92,$K47&gt;=7),"Atenção","Normal"))</f>
        <v/>
      </c>
    </row>
    <row r="48">
      <c r="A48" s="3" t="n"/>
      <c r="B48" s="7" t="n"/>
      <c r="C48" s="3" t="n"/>
      <c r="D48" s="11">
        <f>IF($C48="","",IFERROR(VLOOKUP($C48,'Pacientes'!$A$3:$M$102,2,FALSE),"Paciente não localizado"))</f>
        <v/>
      </c>
      <c r="E48" s="4" t="n"/>
      <c r="F48" s="3" t="n"/>
      <c r="G48" s="3" t="n"/>
      <c r="H48" s="3" t="n"/>
      <c r="I48" s="9" t="n"/>
      <c r="J48" s="10" t="n"/>
      <c r="K48" s="10" t="n"/>
      <c r="L48" s="4" t="n"/>
      <c r="M48" s="4" t="n"/>
      <c r="N48" s="3" t="n"/>
      <c r="O48" s="4" t="n"/>
      <c r="P48" s="4" t="n"/>
      <c r="Q48" s="5" t="n"/>
      <c r="R48" s="11">
        <f>IF($C48="","",IF($P48="","Pendente",IF($Q48&lt;TODAY(),"Reavaliar","Em acompanhamento")))</f>
        <v/>
      </c>
      <c r="S48" s="11">
        <f>IF($C48="","",IF(OR($I48&gt;=38,$F48="Intercorrência",$J48&lt;92,$K48&gt;=7),"Atenção","Normal"))</f>
        <v/>
      </c>
    </row>
    <row r="49">
      <c r="A49" s="3" t="n"/>
      <c r="B49" s="7" t="n"/>
      <c r="C49" s="3" t="n"/>
      <c r="D49" s="8">
        <f>IF($C49="","",IFERROR(VLOOKUP($C49,'Pacientes'!$A$3:$M$102,2,FALSE),"Paciente não localizado"))</f>
        <v/>
      </c>
      <c r="E49" s="4" t="n"/>
      <c r="F49" s="3" t="n"/>
      <c r="G49" s="3" t="n"/>
      <c r="H49" s="3" t="n"/>
      <c r="I49" s="9" t="n"/>
      <c r="J49" s="10" t="n"/>
      <c r="K49" s="10" t="n"/>
      <c r="L49" s="4" t="n"/>
      <c r="M49" s="4" t="n"/>
      <c r="N49" s="3" t="n"/>
      <c r="O49" s="4" t="n"/>
      <c r="P49" s="4" t="n"/>
      <c r="Q49" s="5" t="n"/>
      <c r="R49" s="8">
        <f>IF($C49="","",IF($P49="","Pendente",IF($Q49&lt;TODAY(),"Reavaliar","Em acompanhamento")))</f>
        <v/>
      </c>
      <c r="S49" s="8">
        <f>IF($C49="","",IF(OR($I49&gt;=38,$F49="Intercorrência",$J49&lt;92,$K49&gt;=7),"Atenção","Normal"))</f>
        <v/>
      </c>
    </row>
    <row r="50">
      <c r="A50" s="3" t="n"/>
      <c r="B50" s="7" t="n"/>
      <c r="C50" s="3" t="n"/>
      <c r="D50" s="11">
        <f>IF($C50="","",IFERROR(VLOOKUP($C50,'Pacientes'!$A$3:$M$102,2,FALSE),"Paciente não localizado"))</f>
        <v/>
      </c>
      <c r="E50" s="4" t="n"/>
      <c r="F50" s="3" t="n"/>
      <c r="G50" s="3" t="n"/>
      <c r="H50" s="3" t="n"/>
      <c r="I50" s="9" t="n"/>
      <c r="J50" s="10" t="n"/>
      <c r="K50" s="10" t="n"/>
      <c r="L50" s="4" t="n"/>
      <c r="M50" s="4" t="n"/>
      <c r="N50" s="3" t="n"/>
      <c r="O50" s="4" t="n"/>
      <c r="P50" s="4" t="n"/>
      <c r="Q50" s="5" t="n"/>
      <c r="R50" s="11">
        <f>IF($C50="","",IF($P50="","Pendente",IF($Q50&lt;TODAY(),"Reavaliar","Em acompanhamento")))</f>
        <v/>
      </c>
      <c r="S50" s="11">
        <f>IF($C50="","",IF(OR($I50&gt;=38,$F50="Intercorrência",$J50&lt;92,$K50&gt;=7),"Atenção","Normal"))</f>
        <v/>
      </c>
    </row>
    <row r="51">
      <c r="A51" s="3" t="n"/>
      <c r="B51" s="7" t="n"/>
      <c r="C51" s="3" t="n"/>
      <c r="D51" s="8">
        <f>IF($C51="","",IFERROR(VLOOKUP($C51,'Pacientes'!$A$3:$M$102,2,FALSE),"Paciente não localizado"))</f>
        <v/>
      </c>
      <c r="E51" s="4" t="n"/>
      <c r="F51" s="3" t="n"/>
      <c r="G51" s="3" t="n"/>
      <c r="H51" s="3" t="n"/>
      <c r="I51" s="9" t="n"/>
      <c r="J51" s="10" t="n"/>
      <c r="K51" s="10" t="n"/>
      <c r="L51" s="4" t="n"/>
      <c r="M51" s="4" t="n"/>
      <c r="N51" s="3" t="n"/>
      <c r="O51" s="4" t="n"/>
      <c r="P51" s="4" t="n"/>
      <c r="Q51" s="5" t="n"/>
      <c r="R51" s="8">
        <f>IF($C51="","",IF($P51="","Pendente",IF($Q51&lt;TODAY(),"Reavaliar","Em acompanhamento")))</f>
        <v/>
      </c>
      <c r="S51" s="8">
        <f>IF($C51="","",IF(OR($I51&gt;=38,$F51="Intercorrência",$J51&lt;92,$K51&gt;=7),"Atenção","Normal"))</f>
        <v/>
      </c>
    </row>
    <row r="52">
      <c r="A52" s="3" t="n"/>
      <c r="B52" s="7" t="n"/>
      <c r="C52" s="3" t="n"/>
      <c r="D52" s="11">
        <f>IF($C52="","",IFERROR(VLOOKUP($C52,'Pacientes'!$A$3:$M$102,2,FALSE),"Paciente não localizado"))</f>
        <v/>
      </c>
      <c r="E52" s="4" t="n"/>
      <c r="F52" s="3" t="n"/>
      <c r="G52" s="3" t="n"/>
      <c r="H52" s="3" t="n"/>
      <c r="I52" s="9" t="n"/>
      <c r="J52" s="10" t="n"/>
      <c r="K52" s="10" t="n"/>
      <c r="L52" s="4" t="n"/>
      <c r="M52" s="4" t="n"/>
      <c r="N52" s="3" t="n"/>
      <c r="O52" s="4" t="n"/>
      <c r="P52" s="4" t="n"/>
      <c r="Q52" s="5" t="n"/>
      <c r="R52" s="11">
        <f>IF($C52="","",IF($P52="","Pendente",IF($Q52&lt;TODAY(),"Reavaliar","Em acompanhamento")))</f>
        <v/>
      </c>
      <c r="S52" s="11">
        <f>IF($C52="","",IF(OR($I52&gt;=38,$F52="Intercorrência",$J52&lt;92,$K52&gt;=7),"Atenção","Normal"))</f>
        <v/>
      </c>
    </row>
    <row r="53">
      <c r="A53" s="3" t="n"/>
      <c r="B53" s="7" t="n"/>
      <c r="C53" s="3" t="n"/>
      <c r="D53" s="8">
        <f>IF($C53="","",IFERROR(VLOOKUP($C53,'Pacientes'!$A$3:$M$102,2,FALSE),"Paciente não localizado"))</f>
        <v/>
      </c>
      <c r="E53" s="4" t="n"/>
      <c r="F53" s="3" t="n"/>
      <c r="G53" s="3" t="n"/>
      <c r="H53" s="3" t="n"/>
      <c r="I53" s="9" t="n"/>
      <c r="J53" s="10" t="n"/>
      <c r="K53" s="10" t="n"/>
      <c r="L53" s="4" t="n"/>
      <c r="M53" s="4" t="n"/>
      <c r="N53" s="3" t="n"/>
      <c r="O53" s="4" t="n"/>
      <c r="P53" s="4" t="n"/>
      <c r="Q53" s="5" t="n"/>
      <c r="R53" s="8">
        <f>IF($C53="","",IF($P53="","Pendente",IF($Q53&lt;TODAY(),"Reavaliar","Em acompanhamento")))</f>
        <v/>
      </c>
      <c r="S53" s="8">
        <f>IF($C53="","",IF(OR($I53&gt;=38,$F53="Intercorrência",$J53&lt;92,$K53&gt;=7),"Atenção","Normal"))</f>
        <v/>
      </c>
    </row>
    <row r="54">
      <c r="A54" s="3" t="n"/>
      <c r="B54" s="7" t="n"/>
      <c r="C54" s="3" t="n"/>
      <c r="D54" s="11">
        <f>IF($C54="","",IFERROR(VLOOKUP($C54,'Pacientes'!$A$3:$M$102,2,FALSE),"Paciente não localizado"))</f>
        <v/>
      </c>
      <c r="E54" s="4" t="n"/>
      <c r="F54" s="3" t="n"/>
      <c r="G54" s="3" t="n"/>
      <c r="H54" s="3" t="n"/>
      <c r="I54" s="9" t="n"/>
      <c r="J54" s="10" t="n"/>
      <c r="K54" s="10" t="n"/>
      <c r="L54" s="4" t="n"/>
      <c r="M54" s="4" t="n"/>
      <c r="N54" s="3" t="n"/>
      <c r="O54" s="4" t="n"/>
      <c r="P54" s="4" t="n"/>
      <c r="Q54" s="5" t="n"/>
      <c r="R54" s="11">
        <f>IF($C54="","",IF($P54="","Pendente",IF($Q54&lt;TODAY(),"Reavaliar","Em acompanhamento")))</f>
        <v/>
      </c>
      <c r="S54" s="11">
        <f>IF($C54="","",IF(OR($I54&gt;=38,$F54="Intercorrência",$J54&lt;92,$K54&gt;=7),"Atenção","Normal"))</f>
        <v/>
      </c>
    </row>
    <row r="55">
      <c r="A55" s="3" t="n"/>
      <c r="B55" s="7" t="n"/>
      <c r="C55" s="3" t="n"/>
      <c r="D55" s="8">
        <f>IF($C55="","",IFERROR(VLOOKUP($C55,'Pacientes'!$A$3:$M$102,2,FALSE),"Paciente não localizado"))</f>
        <v/>
      </c>
      <c r="E55" s="4" t="n"/>
      <c r="F55" s="3" t="n"/>
      <c r="G55" s="3" t="n"/>
      <c r="H55" s="3" t="n"/>
      <c r="I55" s="9" t="n"/>
      <c r="J55" s="10" t="n"/>
      <c r="K55" s="10" t="n"/>
      <c r="L55" s="4" t="n"/>
      <c r="M55" s="4" t="n"/>
      <c r="N55" s="3" t="n"/>
      <c r="O55" s="4" t="n"/>
      <c r="P55" s="4" t="n"/>
      <c r="Q55" s="5" t="n"/>
      <c r="R55" s="8">
        <f>IF($C55="","",IF($P55="","Pendente",IF($Q55&lt;TODAY(),"Reavaliar","Em acompanhamento")))</f>
        <v/>
      </c>
      <c r="S55" s="8">
        <f>IF($C55="","",IF(OR($I55&gt;=38,$F55="Intercorrência",$J55&lt;92,$K55&gt;=7),"Atenção","Normal"))</f>
        <v/>
      </c>
    </row>
    <row r="56">
      <c r="A56" s="3" t="n"/>
      <c r="B56" s="7" t="n"/>
      <c r="C56" s="3" t="n"/>
      <c r="D56" s="11">
        <f>IF($C56="","",IFERROR(VLOOKUP($C56,'Pacientes'!$A$3:$M$102,2,FALSE),"Paciente não localizado"))</f>
        <v/>
      </c>
      <c r="E56" s="4" t="n"/>
      <c r="F56" s="3" t="n"/>
      <c r="G56" s="3" t="n"/>
      <c r="H56" s="3" t="n"/>
      <c r="I56" s="9" t="n"/>
      <c r="J56" s="10" t="n"/>
      <c r="K56" s="10" t="n"/>
      <c r="L56" s="4" t="n"/>
      <c r="M56" s="4" t="n"/>
      <c r="N56" s="3" t="n"/>
      <c r="O56" s="4" t="n"/>
      <c r="P56" s="4" t="n"/>
      <c r="Q56" s="5" t="n"/>
      <c r="R56" s="11">
        <f>IF($C56="","",IF($P56="","Pendente",IF($Q56&lt;TODAY(),"Reavaliar","Em acompanhamento")))</f>
        <v/>
      </c>
      <c r="S56" s="11">
        <f>IF($C56="","",IF(OR($I56&gt;=38,$F56="Intercorrência",$J56&lt;92,$K56&gt;=7),"Atenção","Normal"))</f>
        <v/>
      </c>
    </row>
    <row r="57">
      <c r="A57" s="3" t="n"/>
      <c r="B57" s="7" t="n"/>
      <c r="C57" s="3" t="n"/>
      <c r="D57" s="8">
        <f>IF($C57="","",IFERROR(VLOOKUP($C57,'Pacientes'!$A$3:$M$102,2,FALSE),"Paciente não localizado"))</f>
        <v/>
      </c>
      <c r="E57" s="4" t="n"/>
      <c r="F57" s="3" t="n"/>
      <c r="G57" s="3" t="n"/>
      <c r="H57" s="3" t="n"/>
      <c r="I57" s="9" t="n"/>
      <c r="J57" s="10" t="n"/>
      <c r="K57" s="10" t="n"/>
      <c r="L57" s="4" t="n"/>
      <c r="M57" s="4" t="n"/>
      <c r="N57" s="3" t="n"/>
      <c r="O57" s="4" t="n"/>
      <c r="P57" s="4" t="n"/>
      <c r="Q57" s="5" t="n"/>
      <c r="R57" s="8">
        <f>IF($C57="","",IF($P57="","Pendente",IF($Q57&lt;TODAY(),"Reavaliar","Em acompanhamento")))</f>
        <v/>
      </c>
      <c r="S57" s="8">
        <f>IF($C57="","",IF(OR($I57&gt;=38,$F57="Intercorrência",$J57&lt;92,$K57&gt;=7),"Atenção","Normal"))</f>
        <v/>
      </c>
    </row>
    <row r="58">
      <c r="A58" s="3" t="n"/>
      <c r="B58" s="7" t="n"/>
      <c r="C58" s="3" t="n"/>
      <c r="D58" s="11">
        <f>IF($C58="","",IFERROR(VLOOKUP($C58,'Pacientes'!$A$3:$M$102,2,FALSE),"Paciente não localizado"))</f>
        <v/>
      </c>
      <c r="E58" s="4" t="n"/>
      <c r="F58" s="3" t="n"/>
      <c r="G58" s="3" t="n"/>
      <c r="H58" s="3" t="n"/>
      <c r="I58" s="9" t="n"/>
      <c r="J58" s="10" t="n"/>
      <c r="K58" s="10" t="n"/>
      <c r="L58" s="4" t="n"/>
      <c r="M58" s="4" t="n"/>
      <c r="N58" s="3" t="n"/>
      <c r="O58" s="4" t="n"/>
      <c r="P58" s="4" t="n"/>
      <c r="Q58" s="5" t="n"/>
      <c r="R58" s="11">
        <f>IF($C58="","",IF($P58="","Pendente",IF($Q58&lt;TODAY(),"Reavaliar","Em acompanhamento")))</f>
        <v/>
      </c>
      <c r="S58" s="11">
        <f>IF($C58="","",IF(OR($I58&gt;=38,$F58="Intercorrência",$J58&lt;92,$K58&gt;=7),"Atenção","Normal"))</f>
        <v/>
      </c>
    </row>
    <row r="59">
      <c r="A59" s="3" t="n"/>
      <c r="B59" s="7" t="n"/>
      <c r="C59" s="3" t="n"/>
      <c r="D59" s="8">
        <f>IF($C59="","",IFERROR(VLOOKUP($C59,'Pacientes'!$A$3:$M$102,2,FALSE),"Paciente não localizado"))</f>
        <v/>
      </c>
      <c r="E59" s="4" t="n"/>
      <c r="F59" s="3" t="n"/>
      <c r="G59" s="3" t="n"/>
      <c r="H59" s="3" t="n"/>
      <c r="I59" s="9" t="n"/>
      <c r="J59" s="10" t="n"/>
      <c r="K59" s="10" t="n"/>
      <c r="L59" s="4" t="n"/>
      <c r="M59" s="4" t="n"/>
      <c r="N59" s="3" t="n"/>
      <c r="O59" s="4" t="n"/>
      <c r="P59" s="4" t="n"/>
      <c r="Q59" s="5" t="n"/>
      <c r="R59" s="8">
        <f>IF($C59="","",IF($P59="","Pendente",IF($Q59&lt;TODAY(),"Reavaliar","Em acompanhamento")))</f>
        <v/>
      </c>
      <c r="S59" s="8">
        <f>IF($C59="","",IF(OR($I59&gt;=38,$F59="Intercorrência",$J59&lt;92,$K59&gt;=7),"Atenção","Normal"))</f>
        <v/>
      </c>
    </row>
    <row r="60">
      <c r="A60" s="3" t="n"/>
      <c r="B60" s="7" t="n"/>
      <c r="C60" s="3" t="n"/>
      <c r="D60" s="11">
        <f>IF($C60="","",IFERROR(VLOOKUP($C60,'Pacientes'!$A$3:$M$102,2,FALSE),"Paciente não localizado"))</f>
        <v/>
      </c>
      <c r="E60" s="4" t="n"/>
      <c r="F60" s="3" t="n"/>
      <c r="G60" s="3" t="n"/>
      <c r="H60" s="3" t="n"/>
      <c r="I60" s="9" t="n"/>
      <c r="J60" s="10" t="n"/>
      <c r="K60" s="10" t="n"/>
      <c r="L60" s="4" t="n"/>
      <c r="M60" s="4" t="n"/>
      <c r="N60" s="3" t="n"/>
      <c r="O60" s="4" t="n"/>
      <c r="P60" s="4" t="n"/>
      <c r="Q60" s="5" t="n"/>
      <c r="R60" s="11">
        <f>IF($C60="","",IF($P60="","Pendente",IF($Q60&lt;TODAY(),"Reavaliar","Em acompanhamento")))</f>
        <v/>
      </c>
      <c r="S60" s="11">
        <f>IF($C60="","",IF(OR($I60&gt;=38,$F60="Intercorrência",$J60&lt;92,$K60&gt;=7),"Atenção","Normal"))</f>
        <v/>
      </c>
    </row>
    <row r="61">
      <c r="A61" s="3" t="n"/>
      <c r="B61" s="7" t="n"/>
      <c r="C61" s="3" t="n"/>
      <c r="D61" s="8">
        <f>IF($C61="","",IFERROR(VLOOKUP($C61,'Pacientes'!$A$3:$M$102,2,FALSE),"Paciente não localizado"))</f>
        <v/>
      </c>
      <c r="E61" s="4" t="n"/>
      <c r="F61" s="3" t="n"/>
      <c r="G61" s="3" t="n"/>
      <c r="H61" s="3" t="n"/>
      <c r="I61" s="9" t="n"/>
      <c r="J61" s="10" t="n"/>
      <c r="K61" s="10" t="n"/>
      <c r="L61" s="4" t="n"/>
      <c r="M61" s="4" t="n"/>
      <c r="N61" s="3" t="n"/>
      <c r="O61" s="4" t="n"/>
      <c r="P61" s="4" t="n"/>
      <c r="Q61" s="5" t="n"/>
      <c r="R61" s="8">
        <f>IF($C61="","",IF($P61="","Pendente",IF($Q61&lt;TODAY(),"Reavaliar","Em acompanhamento")))</f>
        <v/>
      </c>
      <c r="S61" s="8">
        <f>IF($C61="","",IF(OR($I61&gt;=38,$F61="Intercorrência",$J61&lt;92,$K61&gt;=7),"Atenção","Normal"))</f>
        <v/>
      </c>
    </row>
    <row r="62">
      <c r="A62" s="3" t="n"/>
      <c r="B62" s="7" t="n"/>
      <c r="C62" s="3" t="n"/>
      <c r="D62" s="11">
        <f>IF($C62="","",IFERROR(VLOOKUP($C62,'Pacientes'!$A$3:$M$102,2,FALSE),"Paciente não localizado"))</f>
        <v/>
      </c>
      <c r="E62" s="4" t="n"/>
      <c r="F62" s="3" t="n"/>
      <c r="G62" s="3" t="n"/>
      <c r="H62" s="3" t="n"/>
      <c r="I62" s="9" t="n"/>
      <c r="J62" s="10" t="n"/>
      <c r="K62" s="10" t="n"/>
      <c r="L62" s="4" t="n"/>
      <c r="M62" s="4" t="n"/>
      <c r="N62" s="3" t="n"/>
      <c r="O62" s="4" t="n"/>
      <c r="P62" s="4" t="n"/>
      <c r="Q62" s="5" t="n"/>
      <c r="R62" s="11">
        <f>IF($C62="","",IF($P62="","Pendente",IF($Q62&lt;TODAY(),"Reavaliar","Em acompanhamento")))</f>
        <v/>
      </c>
      <c r="S62" s="11">
        <f>IF($C62="","",IF(OR($I62&gt;=38,$F62="Intercorrência",$J62&lt;92,$K62&gt;=7),"Atenção","Normal"))</f>
        <v/>
      </c>
    </row>
    <row r="63">
      <c r="A63" s="3" t="n"/>
      <c r="B63" s="7" t="n"/>
      <c r="C63" s="3" t="n"/>
      <c r="D63" s="8">
        <f>IF($C63="","",IFERROR(VLOOKUP($C63,'Pacientes'!$A$3:$M$102,2,FALSE),"Paciente não localizado"))</f>
        <v/>
      </c>
      <c r="E63" s="4" t="n"/>
      <c r="F63" s="3" t="n"/>
      <c r="G63" s="3" t="n"/>
      <c r="H63" s="3" t="n"/>
      <c r="I63" s="9" t="n"/>
      <c r="J63" s="10" t="n"/>
      <c r="K63" s="10" t="n"/>
      <c r="L63" s="4" t="n"/>
      <c r="M63" s="4" t="n"/>
      <c r="N63" s="3" t="n"/>
      <c r="O63" s="4" t="n"/>
      <c r="P63" s="4" t="n"/>
      <c r="Q63" s="5" t="n"/>
      <c r="R63" s="8">
        <f>IF($C63="","",IF($P63="","Pendente",IF($Q63&lt;TODAY(),"Reavaliar","Em acompanhamento")))</f>
        <v/>
      </c>
      <c r="S63" s="8">
        <f>IF($C63="","",IF(OR($I63&gt;=38,$F63="Intercorrência",$J63&lt;92,$K63&gt;=7),"Atenção","Normal"))</f>
        <v/>
      </c>
    </row>
    <row r="64">
      <c r="A64" s="3" t="n"/>
      <c r="B64" s="7" t="n"/>
      <c r="C64" s="3" t="n"/>
      <c r="D64" s="11">
        <f>IF($C64="","",IFERROR(VLOOKUP($C64,'Pacientes'!$A$3:$M$102,2,FALSE),"Paciente não localizado"))</f>
        <v/>
      </c>
      <c r="E64" s="4" t="n"/>
      <c r="F64" s="3" t="n"/>
      <c r="G64" s="3" t="n"/>
      <c r="H64" s="3" t="n"/>
      <c r="I64" s="9" t="n"/>
      <c r="J64" s="10" t="n"/>
      <c r="K64" s="10" t="n"/>
      <c r="L64" s="4" t="n"/>
      <c r="M64" s="4" t="n"/>
      <c r="N64" s="3" t="n"/>
      <c r="O64" s="4" t="n"/>
      <c r="P64" s="4" t="n"/>
      <c r="Q64" s="5" t="n"/>
      <c r="R64" s="11">
        <f>IF($C64="","",IF($P64="","Pendente",IF($Q64&lt;TODAY(),"Reavaliar","Em acompanhamento")))</f>
        <v/>
      </c>
      <c r="S64" s="11">
        <f>IF($C64="","",IF(OR($I64&gt;=38,$F64="Intercorrência",$J64&lt;92,$K64&gt;=7),"Atenção","Normal"))</f>
        <v/>
      </c>
    </row>
    <row r="65">
      <c r="A65" s="3" t="n"/>
      <c r="B65" s="7" t="n"/>
      <c r="C65" s="3" t="n"/>
      <c r="D65" s="8">
        <f>IF($C65="","",IFERROR(VLOOKUP($C65,'Pacientes'!$A$3:$M$102,2,FALSE),"Paciente não localizado"))</f>
        <v/>
      </c>
      <c r="E65" s="4" t="n"/>
      <c r="F65" s="3" t="n"/>
      <c r="G65" s="3" t="n"/>
      <c r="H65" s="3" t="n"/>
      <c r="I65" s="9" t="n"/>
      <c r="J65" s="10" t="n"/>
      <c r="K65" s="10" t="n"/>
      <c r="L65" s="4" t="n"/>
      <c r="M65" s="4" t="n"/>
      <c r="N65" s="3" t="n"/>
      <c r="O65" s="4" t="n"/>
      <c r="P65" s="4" t="n"/>
      <c r="Q65" s="5" t="n"/>
      <c r="R65" s="8">
        <f>IF($C65="","",IF($P65="","Pendente",IF($Q65&lt;TODAY(),"Reavaliar","Em acompanhamento")))</f>
        <v/>
      </c>
      <c r="S65" s="8">
        <f>IF($C65="","",IF(OR($I65&gt;=38,$F65="Intercorrência",$J65&lt;92,$K65&gt;=7),"Atenção","Normal"))</f>
        <v/>
      </c>
    </row>
    <row r="66">
      <c r="A66" s="3" t="n"/>
      <c r="B66" s="7" t="n"/>
      <c r="C66" s="3" t="n"/>
      <c r="D66" s="11">
        <f>IF($C66="","",IFERROR(VLOOKUP($C66,'Pacientes'!$A$3:$M$102,2,FALSE),"Paciente não localizado"))</f>
        <v/>
      </c>
      <c r="E66" s="4" t="n"/>
      <c r="F66" s="3" t="n"/>
      <c r="G66" s="3" t="n"/>
      <c r="H66" s="3" t="n"/>
      <c r="I66" s="9" t="n"/>
      <c r="J66" s="10" t="n"/>
      <c r="K66" s="10" t="n"/>
      <c r="L66" s="4" t="n"/>
      <c r="M66" s="4" t="n"/>
      <c r="N66" s="3" t="n"/>
      <c r="O66" s="4" t="n"/>
      <c r="P66" s="4" t="n"/>
      <c r="Q66" s="5" t="n"/>
      <c r="R66" s="11">
        <f>IF($C66="","",IF($P66="","Pendente",IF($Q66&lt;TODAY(),"Reavaliar","Em acompanhamento")))</f>
        <v/>
      </c>
      <c r="S66" s="11">
        <f>IF($C66="","",IF(OR($I66&gt;=38,$F66="Intercorrência",$J66&lt;92,$K66&gt;=7),"Atenção","Normal"))</f>
        <v/>
      </c>
    </row>
    <row r="67">
      <c r="A67" s="3" t="n"/>
      <c r="B67" s="7" t="n"/>
      <c r="C67" s="3" t="n"/>
      <c r="D67" s="8">
        <f>IF($C67="","",IFERROR(VLOOKUP($C67,'Pacientes'!$A$3:$M$102,2,FALSE),"Paciente não localizado"))</f>
        <v/>
      </c>
      <c r="E67" s="4" t="n"/>
      <c r="F67" s="3" t="n"/>
      <c r="G67" s="3" t="n"/>
      <c r="H67" s="3" t="n"/>
      <c r="I67" s="9" t="n"/>
      <c r="J67" s="10" t="n"/>
      <c r="K67" s="10" t="n"/>
      <c r="L67" s="4" t="n"/>
      <c r="M67" s="4" t="n"/>
      <c r="N67" s="3" t="n"/>
      <c r="O67" s="4" t="n"/>
      <c r="P67" s="4" t="n"/>
      <c r="Q67" s="5" t="n"/>
      <c r="R67" s="8">
        <f>IF($C67="","",IF($P67="","Pendente",IF($Q67&lt;TODAY(),"Reavaliar","Em acompanhamento")))</f>
        <v/>
      </c>
      <c r="S67" s="8">
        <f>IF($C67="","",IF(OR($I67&gt;=38,$F67="Intercorrência",$J67&lt;92,$K67&gt;=7),"Atenção","Normal"))</f>
        <v/>
      </c>
    </row>
    <row r="68">
      <c r="A68" s="3" t="n"/>
      <c r="B68" s="7" t="n"/>
      <c r="C68" s="3" t="n"/>
      <c r="D68" s="11">
        <f>IF($C68="","",IFERROR(VLOOKUP($C68,'Pacientes'!$A$3:$M$102,2,FALSE),"Paciente não localizado"))</f>
        <v/>
      </c>
      <c r="E68" s="4" t="n"/>
      <c r="F68" s="3" t="n"/>
      <c r="G68" s="3" t="n"/>
      <c r="H68" s="3" t="n"/>
      <c r="I68" s="9" t="n"/>
      <c r="J68" s="10" t="n"/>
      <c r="K68" s="10" t="n"/>
      <c r="L68" s="4" t="n"/>
      <c r="M68" s="4" t="n"/>
      <c r="N68" s="3" t="n"/>
      <c r="O68" s="4" t="n"/>
      <c r="P68" s="4" t="n"/>
      <c r="Q68" s="5" t="n"/>
      <c r="R68" s="11">
        <f>IF($C68="","",IF($P68="","Pendente",IF($Q68&lt;TODAY(),"Reavaliar","Em acompanhamento")))</f>
        <v/>
      </c>
      <c r="S68" s="11">
        <f>IF($C68="","",IF(OR($I68&gt;=38,$F68="Intercorrência",$J68&lt;92,$K68&gt;=7),"Atenção","Normal"))</f>
        <v/>
      </c>
    </row>
    <row r="69">
      <c r="A69" s="3" t="n"/>
      <c r="B69" s="7" t="n"/>
      <c r="C69" s="3" t="n"/>
      <c r="D69" s="8">
        <f>IF($C69="","",IFERROR(VLOOKUP($C69,'Pacientes'!$A$3:$M$102,2,FALSE),"Paciente não localizado"))</f>
        <v/>
      </c>
      <c r="E69" s="4" t="n"/>
      <c r="F69" s="3" t="n"/>
      <c r="G69" s="3" t="n"/>
      <c r="H69" s="3" t="n"/>
      <c r="I69" s="9" t="n"/>
      <c r="J69" s="10" t="n"/>
      <c r="K69" s="10" t="n"/>
      <c r="L69" s="4" t="n"/>
      <c r="M69" s="4" t="n"/>
      <c r="N69" s="3" t="n"/>
      <c r="O69" s="4" t="n"/>
      <c r="P69" s="4" t="n"/>
      <c r="Q69" s="5" t="n"/>
      <c r="R69" s="8">
        <f>IF($C69="","",IF($P69="","Pendente",IF($Q69&lt;TODAY(),"Reavaliar","Em acompanhamento")))</f>
        <v/>
      </c>
      <c r="S69" s="8">
        <f>IF($C69="","",IF(OR($I69&gt;=38,$F69="Intercorrência",$J69&lt;92,$K69&gt;=7),"Atenção","Normal"))</f>
        <v/>
      </c>
    </row>
    <row r="70">
      <c r="A70" s="3" t="n"/>
      <c r="B70" s="7" t="n"/>
      <c r="C70" s="3" t="n"/>
      <c r="D70" s="11">
        <f>IF($C70="","",IFERROR(VLOOKUP($C70,'Pacientes'!$A$3:$M$102,2,FALSE),"Paciente não localizado"))</f>
        <v/>
      </c>
      <c r="E70" s="4" t="n"/>
      <c r="F70" s="3" t="n"/>
      <c r="G70" s="3" t="n"/>
      <c r="H70" s="3" t="n"/>
      <c r="I70" s="9" t="n"/>
      <c r="J70" s="10" t="n"/>
      <c r="K70" s="10" t="n"/>
      <c r="L70" s="4" t="n"/>
      <c r="M70" s="4" t="n"/>
      <c r="N70" s="3" t="n"/>
      <c r="O70" s="4" t="n"/>
      <c r="P70" s="4" t="n"/>
      <c r="Q70" s="5" t="n"/>
      <c r="R70" s="11">
        <f>IF($C70="","",IF($P70="","Pendente",IF($Q70&lt;TODAY(),"Reavaliar","Em acompanhamento")))</f>
        <v/>
      </c>
      <c r="S70" s="11">
        <f>IF($C70="","",IF(OR($I70&gt;=38,$F70="Intercorrência",$J70&lt;92,$K70&gt;=7),"Atenção","Normal"))</f>
        <v/>
      </c>
    </row>
    <row r="71">
      <c r="A71" s="3" t="n"/>
      <c r="B71" s="7" t="n"/>
      <c r="C71" s="3" t="n"/>
      <c r="D71" s="8">
        <f>IF($C71="","",IFERROR(VLOOKUP($C71,'Pacientes'!$A$3:$M$102,2,FALSE),"Paciente não localizado"))</f>
        <v/>
      </c>
      <c r="E71" s="4" t="n"/>
      <c r="F71" s="3" t="n"/>
      <c r="G71" s="3" t="n"/>
      <c r="H71" s="3" t="n"/>
      <c r="I71" s="9" t="n"/>
      <c r="J71" s="10" t="n"/>
      <c r="K71" s="10" t="n"/>
      <c r="L71" s="4" t="n"/>
      <c r="M71" s="4" t="n"/>
      <c r="N71" s="3" t="n"/>
      <c r="O71" s="4" t="n"/>
      <c r="P71" s="4" t="n"/>
      <c r="Q71" s="5" t="n"/>
      <c r="R71" s="8">
        <f>IF($C71="","",IF($P71="","Pendente",IF($Q71&lt;TODAY(),"Reavaliar","Em acompanhamento")))</f>
        <v/>
      </c>
      <c r="S71" s="8">
        <f>IF($C71="","",IF(OR($I71&gt;=38,$F71="Intercorrência",$J71&lt;92,$K71&gt;=7),"Atenção","Normal"))</f>
        <v/>
      </c>
    </row>
    <row r="72">
      <c r="A72" s="3" t="n"/>
      <c r="B72" s="7" t="n"/>
      <c r="C72" s="3" t="n"/>
      <c r="D72" s="11">
        <f>IF($C72="","",IFERROR(VLOOKUP($C72,'Pacientes'!$A$3:$M$102,2,FALSE),"Paciente não localizado"))</f>
        <v/>
      </c>
      <c r="E72" s="4" t="n"/>
      <c r="F72" s="3" t="n"/>
      <c r="G72" s="3" t="n"/>
      <c r="H72" s="3" t="n"/>
      <c r="I72" s="9" t="n"/>
      <c r="J72" s="10" t="n"/>
      <c r="K72" s="10" t="n"/>
      <c r="L72" s="4" t="n"/>
      <c r="M72" s="4" t="n"/>
      <c r="N72" s="3" t="n"/>
      <c r="O72" s="4" t="n"/>
      <c r="P72" s="4" t="n"/>
      <c r="Q72" s="5" t="n"/>
      <c r="R72" s="11">
        <f>IF($C72="","",IF($P72="","Pendente",IF($Q72&lt;TODAY(),"Reavaliar","Em acompanhamento")))</f>
        <v/>
      </c>
      <c r="S72" s="11">
        <f>IF($C72="","",IF(OR($I72&gt;=38,$F72="Intercorrência",$J72&lt;92,$K72&gt;=7),"Atenção","Normal"))</f>
        <v/>
      </c>
    </row>
    <row r="73">
      <c r="A73" s="3" t="n"/>
      <c r="B73" s="7" t="n"/>
      <c r="C73" s="3" t="n"/>
      <c r="D73" s="8">
        <f>IF($C73="","",IFERROR(VLOOKUP($C73,'Pacientes'!$A$3:$M$102,2,FALSE),"Paciente não localizado"))</f>
        <v/>
      </c>
      <c r="E73" s="4" t="n"/>
      <c r="F73" s="3" t="n"/>
      <c r="G73" s="3" t="n"/>
      <c r="H73" s="3" t="n"/>
      <c r="I73" s="9" t="n"/>
      <c r="J73" s="10" t="n"/>
      <c r="K73" s="10" t="n"/>
      <c r="L73" s="4" t="n"/>
      <c r="M73" s="4" t="n"/>
      <c r="N73" s="3" t="n"/>
      <c r="O73" s="4" t="n"/>
      <c r="P73" s="4" t="n"/>
      <c r="Q73" s="5" t="n"/>
      <c r="R73" s="8">
        <f>IF($C73="","",IF($P73="","Pendente",IF($Q73&lt;TODAY(),"Reavaliar","Em acompanhamento")))</f>
        <v/>
      </c>
      <c r="S73" s="8">
        <f>IF($C73="","",IF(OR($I73&gt;=38,$F73="Intercorrência",$J73&lt;92,$K73&gt;=7),"Atenção","Normal"))</f>
        <v/>
      </c>
    </row>
    <row r="74">
      <c r="A74" s="3" t="n"/>
      <c r="B74" s="7" t="n"/>
      <c r="C74" s="3" t="n"/>
      <c r="D74" s="11">
        <f>IF($C74="","",IFERROR(VLOOKUP($C74,'Pacientes'!$A$3:$M$102,2,FALSE),"Paciente não localizado"))</f>
        <v/>
      </c>
      <c r="E74" s="4" t="n"/>
      <c r="F74" s="3" t="n"/>
      <c r="G74" s="3" t="n"/>
      <c r="H74" s="3" t="n"/>
      <c r="I74" s="9" t="n"/>
      <c r="J74" s="10" t="n"/>
      <c r="K74" s="10" t="n"/>
      <c r="L74" s="4" t="n"/>
      <c r="M74" s="4" t="n"/>
      <c r="N74" s="3" t="n"/>
      <c r="O74" s="4" t="n"/>
      <c r="P74" s="4" t="n"/>
      <c r="Q74" s="5" t="n"/>
      <c r="R74" s="11">
        <f>IF($C74="","",IF($P74="","Pendente",IF($Q74&lt;TODAY(),"Reavaliar","Em acompanhamento")))</f>
        <v/>
      </c>
      <c r="S74" s="11">
        <f>IF($C74="","",IF(OR($I74&gt;=38,$F74="Intercorrência",$J74&lt;92,$K74&gt;=7),"Atenção","Normal"))</f>
        <v/>
      </c>
    </row>
    <row r="75">
      <c r="A75" s="3" t="n"/>
      <c r="B75" s="7" t="n"/>
      <c r="C75" s="3" t="n"/>
      <c r="D75" s="8">
        <f>IF($C75="","",IFERROR(VLOOKUP($C75,'Pacientes'!$A$3:$M$102,2,FALSE),"Paciente não localizado"))</f>
        <v/>
      </c>
      <c r="E75" s="4" t="n"/>
      <c r="F75" s="3" t="n"/>
      <c r="G75" s="3" t="n"/>
      <c r="H75" s="3" t="n"/>
      <c r="I75" s="9" t="n"/>
      <c r="J75" s="10" t="n"/>
      <c r="K75" s="10" t="n"/>
      <c r="L75" s="4" t="n"/>
      <c r="M75" s="4" t="n"/>
      <c r="N75" s="3" t="n"/>
      <c r="O75" s="4" t="n"/>
      <c r="P75" s="4" t="n"/>
      <c r="Q75" s="5" t="n"/>
      <c r="R75" s="8">
        <f>IF($C75="","",IF($P75="","Pendente",IF($Q75&lt;TODAY(),"Reavaliar","Em acompanhamento")))</f>
        <v/>
      </c>
      <c r="S75" s="8">
        <f>IF($C75="","",IF(OR($I75&gt;=38,$F75="Intercorrência",$J75&lt;92,$K75&gt;=7),"Atenção","Normal"))</f>
        <v/>
      </c>
    </row>
    <row r="76">
      <c r="A76" s="3" t="n"/>
      <c r="B76" s="7" t="n"/>
      <c r="C76" s="3" t="n"/>
      <c r="D76" s="11">
        <f>IF($C76="","",IFERROR(VLOOKUP($C76,'Pacientes'!$A$3:$M$102,2,FALSE),"Paciente não localizado"))</f>
        <v/>
      </c>
      <c r="E76" s="4" t="n"/>
      <c r="F76" s="3" t="n"/>
      <c r="G76" s="3" t="n"/>
      <c r="H76" s="3" t="n"/>
      <c r="I76" s="9" t="n"/>
      <c r="J76" s="10" t="n"/>
      <c r="K76" s="10" t="n"/>
      <c r="L76" s="4" t="n"/>
      <c r="M76" s="4" t="n"/>
      <c r="N76" s="3" t="n"/>
      <c r="O76" s="4" t="n"/>
      <c r="P76" s="4" t="n"/>
      <c r="Q76" s="5" t="n"/>
      <c r="R76" s="11">
        <f>IF($C76="","",IF($P76="","Pendente",IF($Q76&lt;TODAY(),"Reavaliar","Em acompanhamento")))</f>
        <v/>
      </c>
      <c r="S76" s="11">
        <f>IF($C76="","",IF(OR($I76&gt;=38,$F76="Intercorrência",$J76&lt;92,$K76&gt;=7),"Atenção","Normal"))</f>
        <v/>
      </c>
    </row>
    <row r="77">
      <c r="A77" s="3" t="n"/>
      <c r="B77" s="7" t="n"/>
      <c r="C77" s="3" t="n"/>
      <c r="D77" s="8">
        <f>IF($C77="","",IFERROR(VLOOKUP($C77,'Pacientes'!$A$3:$M$102,2,FALSE),"Paciente não localizado"))</f>
        <v/>
      </c>
      <c r="E77" s="4" t="n"/>
      <c r="F77" s="3" t="n"/>
      <c r="G77" s="3" t="n"/>
      <c r="H77" s="3" t="n"/>
      <c r="I77" s="9" t="n"/>
      <c r="J77" s="10" t="n"/>
      <c r="K77" s="10" t="n"/>
      <c r="L77" s="4" t="n"/>
      <c r="M77" s="4" t="n"/>
      <c r="N77" s="3" t="n"/>
      <c r="O77" s="4" t="n"/>
      <c r="P77" s="4" t="n"/>
      <c r="Q77" s="5" t="n"/>
      <c r="R77" s="8">
        <f>IF($C77="","",IF($P77="","Pendente",IF($Q77&lt;TODAY(),"Reavaliar","Em acompanhamento")))</f>
        <v/>
      </c>
      <c r="S77" s="8">
        <f>IF($C77="","",IF(OR($I77&gt;=38,$F77="Intercorrência",$J77&lt;92,$K77&gt;=7),"Atenção","Normal"))</f>
        <v/>
      </c>
    </row>
    <row r="78">
      <c r="A78" s="3" t="n"/>
      <c r="B78" s="7" t="n"/>
      <c r="C78" s="3" t="n"/>
      <c r="D78" s="11">
        <f>IF($C78="","",IFERROR(VLOOKUP($C78,'Pacientes'!$A$3:$M$102,2,FALSE),"Paciente não localizado"))</f>
        <v/>
      </c>
      <c r="E78" s="4" t="n"/>
      <c r="F78" s="3" t="n"/>
      <c r="G78" s="3" t="n"/>
      <c r="H78" s="3" t="n"/>
      <c r="I78" s="9" t="n"/>
      <c r="J78" s="10" t="n"/>
      <c r="K78" s="10" t="n"/>
      <c r="L78" s="4" t="n"/>
      <c r="M78" s="4" t="n"/>
      <c r="N78" s="3" t="n"/>
      <c r="O78" s="4" t="n"/>
      <c r="P78" s="4" t="n"/>
      <c r="Q78" s="5" t="n"/>
      <c r="R78" s="11">
        <f>IF($C78="","",IF($P78="","Pendente",IF($Q78&lt;TODAY(),"Reavaliar","Em acompanhamento")))</f>
        <v/>
      </c>
      <c r="S78" s="11">
        <f>IF($C78="","",IF(OR($I78&gt;=38,$F78="Intercorrência",$J78&lt;92,$K78&gt;=7),"Atenção","Normal"))</f>
        <v/>
      </c>
    </row>
    <row r="79">
      <c r="A79" s="3" t="n"/>
      <c r="B79" s="7" t="n"/>
      <c r="C79" s="3" t="n"/>
      <c r="D79" s="8">
        <f>IF($C79="","",IFERROR(VLOOKUP($C79,'Pacientes'!$A$3:$M$102,2,FALSE),"Paciente não localizado"))</f>
        <v/>
      </c>
      <c r="E79" s="4" t="n"/>
      <c r="F79" s="3" t="n"/>
      <c r="G79" s="3" t="n"/>
      <c r="H79" s="3" t="n"/>
      <c r="I79" s="9" t="n"/>
      <c r="J79" s="10" t="n"/>
      <c r="K79" s="10" t="n"/>
      <c r="L79" s="4" t="n"/>
      <c r="M79" s="4" t="n"/>
      <c r="N79" s="3" t="n"/>
      <c r="O79" s="4" t="n"/>
      <c r="P79" s="4" t="n"/>
      <c r="Q79" s="5" t="n"/>
      <c r="R79" s="8">
        <f>IF($C79="","",IF($P79="","Pendente",IF($Q79&lt;TODAY(),"Reavaliar","Em acompanhamento")))</f>
        <v/>
      </c>
      <c r="S79" s="8">
        <f>IF($C79="","",IF(OR($I79&gt;=38,$F79="Intercorrência",$J79&lt;92,$K79&gt;=7),"Atenção","Normal"))</f>
        <v/>
      </c>
    </row>
    <row r="80">
      <c r="A80" s="3" t="n"/>
      <c r="B80" s="7" t="n"/>
      <c r="C80" s="3" t="n"/>
      <c r="D80" s="11">
        <f>IF($C80="","",IFERROR(VLOOKUP($C80,'Pacientes'!$A$3:$M$102,2,FALSE),"Paciente não localizado"))</f>
        <v/>
      </c>
      <c r="E80" s="4" t="n"/>
      <c r="F80" s="3" t="n"/>
      <c r="G80" s="3" t="n"/>
      <c r="H80" s="3" t="n"/>
      <c r="I80" s="9" t="n"/>
      <c r="J80" s="10" t="n"/>
      <c r="K80" s="10" t="n"/>
      <c r="L80" s="4" t="n"/>
      <c r="M80" s="4" t="n"/>
      <c r="N80" s="3" t="n"/>
      <c r="O80" s="4" t="n"/>
      <c r="P80" s="4" t="n"/>
      <c r="Q80" s="5" t="n"/>
      <c r="R80" s="11">
        <f>IF($C80="","",IF($P80="","Pendente",IF($Q80&lt;TODAY(),"Reavaliar","Em acompanhamento")))</f>
        <v/>
      </c>
      <c r="S80" s="11">
        <f>IF($C80="","",IF(OR($I80&gt;=38,$F80="Intercorrência",$J80&lt;92,$K80&gt;=7),"Atenção","Normal"))</f>
        <v/>
      </c>
    </row>
    <row r="81">
      <c r="A81" s="3" t="n"/>
      <c r="B81" s="7" t="n"/>
      <c r="C81" s="3" t="n"/>
      <c r="D81" s="8">
        <f>IF($C81="","",IFERROR(VLOOKUP($C81,'Pacientes'!$A$3:$M$102,2,FALSE),"Paciente não localizado"))</f>
        <v/>
      </c>
      <c r="E81" s="4" t="n"/>
      <c r="F81" s="3" t="n"/>
      <c r="G81" s="3" t="n"/>
      <c r="H81" s="3" t="n"/>
      <c r="I81" s="9" t="n"/>
      <c r="J81" s="10" t="n"/>
      <c r="K81" s="10" t="n"/>
      <c r="L81" s="4" t="n"/>
      <c r="M81" s="4" t="n"/>
      <c r="N81" s="3" t="n"/>
      <c r="O81" s="4" t="n"/>
      <c r="P81" s="4" t="n"/>
      <c r="Q81" s="5" t="n"/>
      <c r="R81" s="8">
        <f>IF($C81="","",IF($P81="","Pendente",IF($Q81&lt;TODAY(),"Reavaliar","Em acompanhamento")))</f>
        <v/>
      </c>
      <c r="S81" s="8">
        <f>IF($C81="","",IF(OR($I81&gt;=38,$F81="Intercorrência",$J81&lt;92,$K81&gt;=7),"Atenção","Normal"))</f>
        <v/>
      </c>
    </row>
    <row r="82">
      <c r="A82" s="3" t="n"/>
      <c r="B82" s="7" t="n"/>
      <c r="C82" s="3" t="n"/>
      <c r="D82" s="11">
        <f>IF($C82="","",IFERROR(VLOOKUP($C82,'Pacientes'!$A$3:$M$102,2,FALSE),"Paciente não localizado"))</f>
        <v/>
      </c>
      <c r="E82" s="4" t="n"/>
      <c r="F82" s="3" t="n"/>
      <c r="G82" s="3" t="n"/>
      <c r="H82" s="3" t="n"/>
      <c r="I82" s="9" t="n"/>
      <c r="J82" s="10" t="n"/>
      <c r="K82" s="10" t="n"/>
      <c r="L82" s="4" t="n"/>
      <c r="M82" s="4" t="n"/>
      <c r="N82" s="3" t="n"/>
      <c r="O82" s="4" t="n"/>
      <c r="P82" s="4" t="n"/>
      <c r="Q82" s="5" t="n"/>
      <c r="R82" s="11">
        <f>IF($C82="","",IF($P82="","Pendente",IF($Q82&lt;TODAY(),"Reavaliar","Em acompanhamento")))</f>
        <v/>
      </c>
      <c r="S82" s="11">
        <f>IF($C82="","",IF(OR($I82&gt;=38,$F82="Intercorrência",$J82&lt;92,$K82&gt;=7),"Atenção","Normal"))</f>
        <v/>
      </c>
    </row>
    <row r="83">
      <c r="A83" s="3" t="n"/>
      <c r="B83" s="7" t="n"/>
      <c r="C83" s="3" t="n"/>
      <c r="D83" s="8">
        <f>IF($C83="","",IFERROR(VLOOKUP($C83,'Pacientes'!$A$3:$M$102,2,FALSE),"Paciente não localizado"))</f>
        <v/>
      </c>
      <c r="E83" s="4" t="n"/>
      <c r="F83" s="3" t="n"/>
      <c r="G83" s="3" t="n"/>
      <c r="H83" s="3" t="n"/>
      <c r="I83" s="9" t="n"/>
      <c r="J83" s="10" t="n"/>
      <c r="K83" s="10" t="n"/>
      <c r="L83" s="4" t="n"/>
      <c r="M83" s="4" t="n"/>
      <c r="N83" s="3" t="n"/>
      <c r="O83" s="4" t="n"/>
      <c r="P83" s="4" t="n"/>
      <c r="Q83" s="5" t="n"/>
      <c r="R83" s="8">
        <f>IF($C83="","",IF($P83="","Pendente",IF($Q83&lt;TODAY(),"Reavaliar","Em acompanhamento")))</f>
        <v/>
      </c>
      <c r="S83" s="8">
        <f>IF($C83="","",IF(OR($I83&gt;=38,$F83="Intercorrência",$J83&lt;92,$K83&gt;=7),"Atenção","Normal"))</f>
        <v/>
      </c>
    </row>
    <row r="84">
      <c r="A84" s="3" t="n"/>
      <c r="B84" s="7" t="n"/>
      <c r="C84" s="3" t="n"/>
      <c r="D84" s="11">
        <f>IF($C84="","",IFERROR(VLOOKUP($C84,'Pacientes'!$A$3:$M$102,2,FALSE),"Paciente não localizado"))</f>
        <v/>
      </c>
      <c r="E84" s="4" t="n"/>
      <c r="F84" s="3" t="n"/>
      <c r="G84" s="3" t="n"/>
      <c r="H84" s="3" t="n"/>
      <c r="I84" s="9" t="n"/>
      <c r="J84" s="10" t="n"/>
      <c r="K84" s="10" t="n"/>
      <c r="L84" s="4" t="n"/>
      <c r="M84" s="4" t="n"/>
      <c r="N84" s="3" t="n"/>
      <c r="O84" s="4" t="n"/>
      <c r="P84" s="4" t="n"/>
      <c r="Q84" s="5" t="n"/>
      <c r="R84" s="11">
        <f>IF($C84="","",IF($P84="","Pendente",IF($Q84&lt;TODAY(),"Reavaliar","Em acompanhamento")))</f>
        <v/>
      </c>
      <c r="S84" s="11">
        <f>IF($C84="","",IF(OR($I84&gt;=38,$F84="Intercorrência",$J84&lt;92,$K84&gt;=7),"Atenção","Normal"))</f>
        <v/>
      </c>
    </row>
    <row r="85">
      <c r="A85" s="3" t="n"/>
      <c r="B85" s="7" t="n"/>
      <c r="C85" s="3" t="n"/>
      <c r="D85" s="8">
        <f>IF($C85="","",IFERROR(VLOOKUP($C85,'Pacientes'!$A$3:$M$102,2,FALSE),"Paciente não localizado"))</f>
        <v/>
      </c>
      <c r="E85" s="4" t="n"/>
      <c r="F85" s="3" t="n"/>
      <c r="G85" s="3" t="n"/>
      <c r="H85" s="3" t="n"/>
      <c r="I85" s="9" t="n"/>
      <c r="J85" s="10" t="n"/>
      <c r="K85" s="10" t="n"/>
      <c r="L85" s="4" t="n"/>
      <c r="M85" s="4" t="n"/>
      <c r="N85" s="3" t="n"/>
      <c r="O85" s="4" t="n"/>
      <c r="P85" s="4" t="n"/>
      <c r="Q85" s="5" t="n"/>
      <c r="R85" s="8">
        <f>IF($C85="","",IF($P85="","Pendente",IF($Q85&lt;TODAY(),"Reavaliar","Em acompanhamento")))</f>
        <v/>
      </c>
      <c r="S85" s="8">
        <f>IF($C85="","",IF(OR($I85&gt;=38,$F85="Intercorrência",$J85&lt;92,$K85&gt;=7),"Atenção","Normal"))</f>
        <v/>
      </c>
    </row>
    <row r="86">
      <c r="A86" s="3" t="n"/>
      <c r="B86" s="7" t="n"/>
      <c r="C86" s="3" t="n"/>
      <c r="D86" s="11">
        <f>IF($C86="","",IFERROR(VLOOKUP($C86,'Pacientes'!$A$3:$M$102,2,FALSE),"Paciente não localizado"))</f>
        <v/>
      </c>
      <c r="E86" s="4" t="n"/>
      <c r="F86" s="3" t="n"/>
      <c r="G86" s="3" t="n"/>
      <c r="H86" s="3" t="n"/>
      <c r="I86" s="9" t="n"/>
      <c r="J86" s="10" t="n"/>
      <c r="K86" s="10" t="n"/>
      <c r="L86" s="4" t="n"/>
      <c r="M86" s="4" t="n"/>
      <c r="N86" s="3" t="n"/>
      <c r="O86" s="4" t="n"/>
      <c r="P86" s="4" t="n"/>
      <c r="Q86" s="5" t="n"/>
      <c r="R86" s="11">
        <f>IF($C86="","",IF($P86="","Pendente",IF($Q86&lt;TODAY(),"Reavaliar","Em acompanhamento")))</f>
        <v/>
      </c>
      <c r="S86" s="11">
        <f>IF($C86="","",IF(OR($I86&gt;=38,$F86="Intercorrência",$J86&lt;92,$K86&gt;=7),"Atenção","Normal"))</f>
        <v/>
      </c>
    </row>
    <row r="87">
      <c r="A87" s="3" t="n"/>
      <c r="B87" s="7" t="n"/>
      <c r="C87" s="3" t="n"/>
      <c r="D87" s="8">
        <f>IF($C87="","",IFERROR(VLOOKUP($C87,'Pacientes'!$A$3:$M$102,2,FALSE),"Paciente não localizado"))</f>
        <v/>
      </c>
      <c r="E87" s="4" t="n"/>
      <c r="F87" s="3" t="n"/>
      <c r="G87" s="3" t="n"/>
      <c r="H87" s="3" t="n"/>
      <c r="I87" s="9" t="n"/>
      <c r="J87" s="10" t="n"/>
      <c r="K87" s="10" t="n"/>
      <c r="L87" s="4" t="n"/>
      <c r="M87" s="4" t="n"/>
      <c r="N87" s="3" t="n"/>
      <c r="O87" s="4" t="n"/>
      <c r="P87" s="4" t="n"/>
      <c r="Q87" s="5" t="n"/>
      <c r="R87" s="8">
        <f>IF($C87="","",IF($P87="","Pendente",IF($Q87&lt;TODAY(),"Reavaliar","Em acompanhamento")))</f>
        <v/>
      </c>
      <c r="S87" s="8">
        <f>IF($C87="","",IF(OR($I87&gt;=38,$F87="Intercorrência",$J87&lt;92,$K87&gt;=7),"Atenção","Normal"))</f>
        <v/>
      </c>
    </row>
    <row r="88">
      <c r="A88" s="3" t="n"/>
      <c r="B88" s="7" t="n"/>
      <c r="C88" s="3" t="n"/>
      <c r="D88" s="11">
        <f>IF($C88="","",IFERROR(VLOOKUP($C88,'Pacientes'!$A$3:$M$102,2,FALSE),"Paciente não localizado"))</f>
        <v/>
      </c>
      <c r="E88" s="4" t="n"/>
      <c r="F88" s="3" t="n"/>
      <c r="G88" s="3" t="n"/>
      <c r="H88" s="3" t="n"/>
      <c r="I88" s="9" t="n"/>
      <c r="J88" s="10" t="n"/>
      <c r="K88" s="10" t="n"/>
      <c r="L88" s="4" t="n"/>
      <c r="M88" s="4" t="n"/>
      <c r="N88" s="3" t="n"/>
      <c r="O88" s="4" t="n"/>
      <c r="P88" s="4" t="n"/>
      <c r="Q88" s="5" t="n"/>
      <c r="R88" s="11">
        <f>IF($C88="","",IF($P88="","Pendente",IF($Q88&lt;TODAY(),"Reavaliar","Em acompanhamento")))</f>
        <v/>
      </c>
      <c r="S88" s="11">
        <f>IF($C88="","",IF(OR($I88&gt;=38,$F88="Intercorrência",$J88&lt;92,$K88&gt;=7),"Atenção","Normal"))</f>
        <v/>
      </c>
    </row>
    <row r="89">
      <c r="A89" s="3" t="n"/>
      <c r="B89" s="7" t="n"/>
      <c r="C89" s="3" t="n"/>
      <c r="D89" s="8">
        <f>IF($C89="","",IFERROR(VLOOKUP($C89,'Pacientes'!$A$3:$M$102,2,FALSE),"Paciente não localizado"))</f>
        <v/>
      </c>
      <c r="E89" s="4" t="n"/>
      <c r="F89" s="3" t="n"/>
      <c r="G89" s="3" t="n"/>
      <c r="H89" s="3" t="n"/>
      <c r="I89" s="9" t="n"/>
      <c r="J89" s="10" t="n"/>
      <c r="K89" s="10" t="n"/>
      <c r="L89" s="4" t="n"/>
      <c r="M89" s="4" t="n"/>
      <c r="N89" s="3" t="n"/>
      <c r="O89" s="4" t="n"/>
      <c r="P89" s="4" t="n"/>
      <c r="Q89" s="5" t="n"/>
      <c r="R89" s="8">
        <f>IF($C89="","",IF($P89="","Pendente",IF($Q89&lt;TODAY(),"Reavaliar","Em acompanhamento")))</f>
        <v/>
      </c>
      <c r="S89" s="8">
        <f>IF($C89="","",IF(OR($I89&gt;=38,$F89="Intercorrência",$J89&lt;92,$K89&gt;=7),"Atenção","Normal"))</f>
        <v/>
      </c>
    </row>
    <row r="90">
      <c r="A90" s="3" t="n"/>
      <c r="B90" s="7" t="n"/>
      <c r="C90" s="3" t="n"/>
      <c r="D90" s="11">
        <f>IF($C90="","",IFERROR(VLOOKUP($C90,'Pacientes'!$A$3:$M$102,2,FALSE),"Paciente não localizado"))</f>
        <v/>
      </c>
      <c r="E90" s="4" t="n"/>
      <c r="F90" s="3" t="n"/>
      <c r="G90" s="3" t="n"/>
      <c r="H90" s="3" t="n"/>
      <c r="I90" s="9" t="n"/>
      <c r="J90" s="10" t="n"/>
      <c r="K90" s="10" t="n"/>
      <c r="L90" s="4" t="n"/>
      <c r="M90" s="4" t="n"/>
      <c r="N90" s="3" t="n"/>
      <c r="O90" s="4" t="n"/>
      <c r="P90" s="4" t="n"/>
      <c r="Q90" s="5" t="n"/>
      <c r="R90" s="11">
        <f>IF($C90="","",IF($P90="","Pendente",IF($Q90&lt;TODAY(),"Reavaliar","Em acompanhamento")))</f>
        <v/>
      </c>
      <c r="S90" s="11">
        <f>IF($C90="","",IF(OR($I90&gt;=38,$F90="Intercorrência",$J90&lt;92,$K90&gt;=7),"Atenção","Normal"))</f>
        <v/>
      </c>
    </row>
    <row r="91">
      <c r="A91" s="3" t="n"/>
      <c r="B91" s="7" t="n"/>
      <c r="C91" s="3" t="n"/>
      <c r="D91" s="8">
        <f>IF($C91="","",IFERROR(VLOOKUP($C91,'Pacientes'!$A$3:$M$102,2,FALSE),"Paciente não localizado"))</f>
        <v/>
      </c>
      <c r="E91" s="4" t="n"/>
      <c r="F91" s="3" t="n"/>
      <c r="G91" s="3" t="n"/>
      <c r="H91" s="3" t="n"/>
      <c r="I91" s="9" t="n"/>
      <c r="J91" s="10" t="n"/>
      <c r="K91" s="10" t="n"/>
      <c r="L91" s="4" t="n"/>
      <c r="M91" s="4" t="n"/>
      <c r="N91" s="3" t="n"/>
      <c r="O91" s="4" t="n"/>
      <c r="P91" s="4" t="n"/>
      <c r="Q91" s="5" t="n"/>
      <c r="R91" s="8">
        <f>IF($C91="","",IF($P91="","Pendente",IF($Q91&lt;TODAY(),"Reavaliar","Em acompanhamento")))</f>
        <v/>
      </c>
      <c r="S91" s="8">
        <f>IF($C91="","",IF(OR($I91&gt;=38,$F91="Intercorrência",$J91&lt;92,$K91&gt;=7),"Atenção","Normal"))</f>
        <v/>
      </c>
    </row>
    <row r="92">
      <c r="A92" s="3" t="n"/>
      <c r="B92" s="7" t="n"/>
      <c r="C92" s="3" t="n"/>
      <c r="D92" s="11">
        <f>IF($C92="","",IFERROR(VLOOKUP($C92,'Pacientes'!$A$3:$M$102,2,FALSE),"Paciente não localizado"))</f>
        <v/>
      </c>
      <c r="E92" s="4" t="n"/>
      <c r="F92" s="3" t="n"/>
      <c r="G92" s="3" t="n"/>
      <c r="H92" s="3" t="n"/>
      <c r="I92" s="9" t="n"/>
      <c r="J92" s="10" t="n"/>
      <c r="K92" s="10" t="n"/>
      <c r="L92" s="4" t="n"/>
      <c r="M92" s="4" t="n"/>
      <c r="N92" s="3" t="n"/>
      <c r="O92" s="4" t="n"/>
      <c r="P92" s="4" t="n"/>
      <c r="Q92" s="5" t="n"/>
      <c r="R92" s="11">
        <f>IF($C92="","",IF($P92="","Pendente",IF($Q92&lt;TODAY(),"Reavaliar","Em acompanhamento")))</f>
        <v/>
      </c>
      <c r="S92" s="11">
        <f>IF($C92="","",IF(OR($I92&gt;=38,$F92="Intercorrência",$J92&lt;92,$K92&gt;=7),"Atenção","Normal"))</f>
        <v/>
      </c>
    </row>
    <row r="93">
      <c r="A93" s="3" t="n"/>
      <c r="B93" s="7" t="n"/>
      <c r="C93" s="3" t="n"/>
      <c r="D93" s="8">
        <f>IF($C93="","",IFERROR(VLOOKUP($C93,'Pacientes'!$A$3:$M$102,2,FALSE),"Paciente não localizado"))</f>
        <v/>
      </c>
      <c r="E93" s="4" t="n"/>
      <c r="F93" s="3" t="n"/>
      <c r="G93" s="3" t="n"/>
      <c r="H93" s="3" t="n"/>
      <c r="I93" s="9" t="n"/>
      <c r="J93" s="10" t="n"/>
      <c r="K93" s="10" t="n"/>
      <c r="L93" s="4" t="n"/>
      <c r="M93" s="4" t="n"/>
      <c r="N93" s="3" t="n"/>
      <c r="O93" s="4" t="n"/>
      <c r="P93" s="4" t="n"/>
      <c r="Q93" s="5" t="n"/>
      <c r="R93" s="8">
        <f>IF($C93="","",IF($P93="","Pendente",IF($Q93&lt;TODAY(),"Reavaliar","Em acompanhamento")))</f>
        <v/>
      </c>
      <c r="S93" s="8">
        <f>IF($C93="","",IF(OR($I93&gt;=38,$F93="Intercorrência",$J93&lt;92,$K93&gt;=7),"Atenção","Normal"))</f>
        <v/>
      </c>
    </row>
    <row r="94">
      <c r="A94" s="3" t="n"/>
      <c r="B94" s="7" t="n"/>
      <c r="C94" s="3" t="n"/>
      <c r="D94" s="11">
        <f>IF($C94="","",IFERROR(VLOOKUP($C94,'Pacientes'!$A$3:$M$102,2,FALSE),"Paciente não localizado"))</f>
        <v/>
      </c>
      <c r="E94" s="4" t="n"/>
      <c r="F94" s="3" t="n"/>
      <c r="G94" s="3" t="n"/>
      <c r="H94" s="3" t="n"/>
      <c r="I94" s="9" t="n"/>
      <c r="J94" s="10" t="n"/>
      <c r="K94" s="10" t="n"/>
      <c r="L94" s="4" t="n"/>
      <c r="M94" s="4" t="n"/>
      <c r="N94" s="3" t="n"/>
      <c r="O94" s="4" t="n"/>
      <c r="P94" s="4" t="n"/>
      <c r="Q94" s="5" t="n"/>
      <c r="R94" s="11">
        <f>IF($C94="","",IF($P94="","Pendente",IF($Q94&lt;TODAY(),"Reavaliar","Em acompanhamento")))</f>
        <v/>
      </c>
      <c r="S94" s="11">
        <f>IF($C94="","",IF(OR($I94&gt;=38,$F94="Intercorrência",$J94&lt;92,$K94&gt;=7),"Atenção","Normal"))</f>
        <v/>
      </c>
    </row>
    <row r="95">
      <c r="A95" s="3" t="n"/>
      <c r="B95" s="7" t="n"/>
      <c r="C95" s="3" t="n"/>
      <c r="D95" s="8">
        <f>IF($C95="","",IFERROR(VLOOKUP($C95,'Pacientes'!$A$3:$M$102,2,FALSE),"Paciente não localizado"))</f>
        <v/>
      </c>
      <c r="E95" s="4" t="n"/>
      <c r="F95" s="3" t="n"/>
      <c r="G95" s="3" t="n"/>
      <c r="H95" s="3" t="n"/>
      <c r="I95" s="9" t="n"/>
      <c r="J95" s="10" t="n"/>
      <c r="K95" s="10" t="n"/>
      <c r="L95" s="4" t="n"/>
      <c r="M95" s="4" t="n"/>
      <c r="N95" s="3" t="n"/>
      <c r="O95" s="4" t="n"/>
      <c r="P95" s="4" t="n"/>
      <c r="Q95" s="5" t="n"/>
      <c r="R95" s="8">
        <f>IF($C95="","",IF($P95="","Pendente",IF($Q95&lt;TODAY(),"Reavaliar","Em acompanhamento")))</f>
        <v/>
      </c>
      <c r="S95" s="8">
        <f>IF($C95="","",IF(OR($I95&gt;=38,$F95="Intercorrência",$J95&lt;92,$K95&gt;=7),"Atenção","Normal"))</f>
        <v/>
      </c>
    </row>
    <row r="96">
      <c r="A96" s="3" t="n"/>
      <c r="B96" s="7" t="n"/>
      <c r="C96" s="3" t="n"/>
      <c r="D96" s="11">
        <f>IF($C96="","",IFERROR(VLOOKUP($C96,'Pacientes'!$A$3:$M$102,2,FALSE),"Paciente não localizado"))</f>
        <v/>
      </c>
      <c r="E96" s="4" t="n"/>
      <c r="F96" s="3" t="n"/>
      <c r="G96" s="3" t="n"/>
      <c r="H96" s="3" t="n"/>
      <c r="I96" s="9" t="n"/>
      <c r="J96" s="10" t="n"/>
      <c r="K96" s="10" t="n"/>
      <c r="L96" s="4" t="n"/>
      <c r="M96" s="4" t="n"/>
      <c r="N96" s="3" t="n"/>
      <c r="O96" s="4" t="n"/>
      <c r="P96" s="4" t="n"/>
      <c r="Q96" s="5" t="n"/>
      <c r="R96" s="11">
        <f>IF($C96="","",IF($P96="","Pendente",IF($Q96&lt;TODAY(),"Reavaliar","Em acompanhamento")))</f>
        <v/>
      </c>
      <c r="S96" s="11">
        <f>IF($C96="","",IF(OR($I96&gt;=38,$F96="Intercorrência",$J96&lt;92,$K96&gt;=7),"Atenção","Normal"))</f>
        <v/>
      </c>
    </row>
    <row r="97">
      <c r="A97" s="3" t="n"/>
      <c r="B97" s="7" t="n"/>
      <c r="C97" s="3" t="n"/>
      <c r="D97" s="8">
        <f>IF($C97="","",IFERROR(VLOOKUP($C97,'Pacientes'!$A$3:$M$102,2,FALSE),"Paciente não localizado"))</f>
        <v/>
      </c>
      <c r="E97" s="4" t="n"/>
      <c r="F97" s="3" t="n"/>
      <c r="G97" s="3" t="n"/>
      <c r="H97" s="3" t="n"/>
      <c r="I97" s="9" t="n"/>
      <c r="J97" s="10" t="n"/>
      <c r="K97" s="10" t="n"/>
      <c r="L97" s="4" t="n"/>
      <c r="M97" s="4" t="n"/>
      <c r="N97" s="3" t="n"/>
      <c r="O97" s="4" t="n"/>
      <c r="P97" s="4" t="n"/>
      <c r="Q97" s="5" t="n"/>
      <c r="R97" s="8">
        <f>IF($C97="","",IF($P97="","Pendente",IF($Q97&lt;TODAY(),"Reavaliar","Em acompanhamento")))</f>
        <v/>
      </c>
      <c r="S97" s="8">
        <f>IF($C97="","",IF(OR($I97&gt;=38,$F97="Intercorrência",$J97&lt;92,$K97&gt;=7),"Atenção","Normal"))</f>
        <v/>
      </c>
    </row>
    <row r="98">
      <c r="A98" s="3" t="n"/>
      <c r="B98" s="7" t="n"/>
      <c r="C98" s="3" t="n"/>
      <c r="D98" s="11">
        <f>IF($C98="","",IFERROR(VLOOKUP($C98,'Pacientes'!$A$3:$M$102,2,FALSE),"Paciente não localizado"))</f>
        <v/>
      </c>
      <c r="E98" s="4" t="n"/>
      <c r="F98" s="3" t="n"/>
      <c r="G98" s="3" t="n"/>
      <c r="H98" s="3" t="n"/>
      <c r="I98" s="9" t="n"/>
      <c r="J98" s="10" t="n"/>
      <c r="K98" s="10" t="n"/>
      <c r="L98" s="4" t="n"/>
      <c r="M98" s="4" t="n"/>
      <c r="N98" s="3" t="n"/>
      <c r="O98" s="4" t="n"/>
      <c r="P98" s="4" t="n"/>
      <c r="Q98" s="5" t="n"/>
      <c r="R98" s="11">
        <f>IF($C98="","",IF($P98="","Pendente",IF($Q98&lt;TODAY(),"Reavaliar","Em acompanhamento")))</f>
        <v/>
      </c>
      <c r="S98" s="11">
        <f>IF($C98="","",IF(OR($I98&gt;=38,$F98="Intercorrência",$J98&lt;92,$K98&gt;=7),"Atenção","Normal"))</f>
        <v/>
      </c>
    </row>
    <row r="99">
      <c r="A99" s="3" t="n"/>
      <c r="B99" s="7" t="n"/>
      <c r="C99" s="3" t="n"/>
      <c r="D99" s="8">
        <f>IF($C99="","",IFERROR(VLOOKUP($C99,'Pacientes'!$A$3:$M$102,2,FALSE),"Paciente não localizado"))</f>
        <v/>
      </c>
      <c r="E99" s="4" t="n"/>
      <c r="F99" s="3" t="n"/>
      <c r="G99" s="3" t="n"/>
      <c r="H99" s="3" t="n"/>
      <c r="I99" s="9" t="n"/>
      <c r="J99" s="10" t="n"/>
      <c r="K99" s="10" t="n"/>
      <c r="L99" s="4" t="n"/>
      <c r="M99" s="4" t="n"/>
      <c r="N99" s="3" t="n"/>
      <c r="O99" s="4" t="n"/>
      <c r="P99" s="4" t="n"/>
      <c r="Q99" s="5" t="n"/>
      <c r="R99" s="8">
        <f>IF($C99="","",IF($P99="","Pendente",IF($Q99&lt;TODAY(),"Reavaliar","Em acompanhamento")))</f>
        <v/>
      </c>
      <c r="S99" s="8">
        <f>IF($C99="","",IF(OR($I99&gt;=38,$F99="Intercorrência",$J99&lt;92,$K99&gt;=7),"Atenção","Normal"))</f>
        <v/>
      </c>
    </row>
    <row r="100">
      <c r="A100" s="3" t="n"/>
      <c r="B100" s="7" t="n"/>
      <c r="C100" s="3" t="n"/>
      <c r="D100" s="11">
        <f>IF($C100="","",IFERROR(VLOOKUP($C100,'Pacientes'!$A$3:$M$102,2,FALSE),"Paciente não localizado"))</f>
        <v/>
      </c>
      <c r="E100" s="4" t="n"/>
      <c r="F100" s="3" t="n"/>
      <c r="G100" s="3" t="n"/>
      <c r="H100" s="3" t="n"/>
      <c r="I100" s="9" t="n"/>
      <c r="J100" s="10" t="n"/>
      <c r="K100" s="10" t="n"/>
      <c r="L100" s="4" t="n"/>
      <c r="M100" s="4" t="n"/>
      <c r="N100" s="3" t="n"/>
      <c r="O100" s="4" t="n"/>
      <c r="P100" s="4" t="n"/>
      <c r="Q100" s="5" t="n"/>
      <c r="R100" s="11">
        <f>IF($C100="","",IF($P100="","Pendente",IF($Q100&lt;TODAY(),"Reavaliar","Em acompanhamento")))</f>
        <v/>
      </c>
      <c r="S100" s="11">
        <f>IF($C100="","",IF(OR($I100&gt;=38,$F100="Intercorrência",$J100&lt;92,$K100&gt;=7),"Atenção","Normal"))</f>
        <v/>
      </c>
    </row>
    <row r="101">
      <c r="A101" s="3" t="n"/>
      <c r="B101" s="7" t="n"/>
      <c r="C101" s="3" t="n"/>
      <c r="D101" s="8">
        <f>IF($C101="","",IFERROR(VLOOKUP($C101,'Pacientes'!$A$3:$M$102,2,FALSE),"Paciente não localizado"))</f>
        <v/>
      </c>
      <c r="E101" s="4" t="n"/>
      <c r="F101" s="3" t="n"/>
      <c r="G101" s="3" t="n"/>
      <c r="H101" s="3" t="n"/>
      <c r="I101" s="9" t="n"/>
      <c r="J101" s="10" t="n"/>
      <c r="K101" s="10" t="n"/>
      <c r="L101" s="4" t="n"/>
      <c r="M101" s="4" t="n"/>
      <c r="N101" s="3" t="n"/>
      <c r="O101" s="4" t="n"/>
      <c r="P101" s="4" t="n"/>
      <c r="Q101" s="5" t="n"/>
      <c r="R101" s="8">
        <f>IF($C101="","",IF($P101="","Pendente",IF($Q101&lt;TODAY(),"Reavaliar","Em acompanhamento")))</f>
        <v/>
      </c>
      <c r="S101" s="8">
        <f>IF($C101="","",IF(OR($I101&gt;=38,$F101="Intercorrência",$J101&lt;92,$K101&gt;=7),"Atenção","Normal"))</f>
        <v/>
      </c>
    </row>
    <row r="102">
      <c r="A102" s="3" t="n"/>
      <c r="B102" s="7" t="n"/>
      <c r="C102" s="3" t="n"/>
      <c r="D102" s="11">
        <f>IF($C102="","",IFERROR(VLOOKUP($C102,'Pacientes'!$A$3:$M$102,2,FALSE),"Paciente não localizado"))</f>
        <v/>
      </c>
      <c r="E102" s="4" t="n"/>
      <c r="F102" s="3" t="n"/>
      <c r="G102" s="3" t="n"/>
      <c r="H102" s="3" t="n"/>
      <c r="I102" s="9" t="n"/>
      <c r="J102" s="10" t="n"/>
      <c r="K102" s="10" t="n"/>
      <c r="L102" s="4" t="n"/>
      <c r="M102" s="4" t="n"/>
      <c r="N102" s="3" t="n"/>
      <c r="O102" s="4" t="n"/>
      <c r="P102" s="4" t="n"/>
      <c r="Q102" s="5" t="n"/>
      <c r="R102" s="11">
        <f>IF($C102="","",IF($P102="","Pendente",IF($Q102&lt;TODAY(),"Reavaliar","Em acompanhamento")))</f>
        <v/>
      </c>
      <c r="S102" s="11">
        <f>IF($C102="","",IF(OR($I102&gt;=38,$F102="Intercorrência",$J102&lt;92,$K102&gt;=7),"Atenção","Normal"))</f>
        <v/>
      </c>
    </row>
  </sheetData>
  <autoFilter ref="A2:S102"/>
  <mergeCells count="1">
    <mergeCell ref="A1:S1"/>
  </mergeCells>
  <conditionalFormatting sqref="S3:S102">
    <cfRule type="expression" priority="1" dxfId="0">
      <formula>$S3="Atenção"</formula>
    </cfRule>
    <cfRule type="expression" priority="2" dxfId="1">
      <formula>$S3="Normal"</formula>
    </cfRule>
  </conditionalFormatting>
  <conditionalFormatting sqref="R3:R102">
    <cfRule type="expression" priority="3" dxfId="0">
      <formula>$R3="Reavaliar"</formula>
    </cfRule>
  </conditionalFormatting>
  <dataValidations count="6">
    <dataValidation sqref="C3:C102" showErrorMessage="1" showInputMessage="1" allowBlank="1" type="list">
      <formula1>='Pacientes'!$A$3:$A$102</formula1>
    </dataValidation>
    <dataValidation sqref="F3:F102" showErrorMessage="1" showInputMessage="1" allowBlank="1" type="list">
      <formula1>"Avaliação de sinais vitais,Administração de medicamento,Curativo,Evolução de enfermagem,Intercorrência,Alta"</formula1>
    </dataValidation>
    <dataValidation sqref="H3:H102" showErrorMessage="1" showInputMessage="1" allowBlank="1" type="whole" operator="between">
      <formula1>0</formula1>
      <formula2>250</formula2>
    </dataValidation>
    <dataValidation sqref="I3:I102" showErrorMessage="1" showInputMessage="1" allowBlank="1" type="decimal" operator="between">
      <formula1>30</formula1>
      <formula2>45</formula2>
    </dataValidation>
    <dataValidation sqref="J3:J102" showErrorMessage="1" showInputMessage="1" allowBlank="1" type="whole" operator="between">
      <formula1>0</formula1>
      <formula2>100</formula2>
    </dataValidation>
    <dataValidation sqref="K3:K102" showErrorMessage="1" showInputMessage="1" allowBlank="1" type="whole" operator="between">
      <formula1>0</formula1>
      <formula2>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20" customWidth="1" min="4" max="4"/>
    <col width="15" customWidth="1" min="5" max="5"/>
    <col width="31" customWidth="1" min="7" max="7"/>
    <col width="15" customWidth="1" min="8" max="8"/>
  </cols>
  <sheetData>
    <row r="1" ht="30" customHeight="1">
      <c r="A1" s="1" t="inlineStr">
        <is>
          <t>Dashboard Gerencial de Enfermagem</t>
        </is>
      </c>
    </row>
    <row r="2"/>
    <row r="3">
      <c r="A3" s="12" t="inlineStr">
        <is>
          <t>Indicadores assistenciais</t>
        </is>
      </c>
      <c r="B3" s="13" t="n"/>
    </row>
    <row r="4">
      <c r="A4" s="14" t="inlineStr">
        <is>
          <t>Total de pacientes</t>
        </is>
      </c>
      <c r="B4" s="15">
        <f>COUNTA('Pacientes'!$A$3:$A$102)</f>
        <v/>
      </c>
    </row>
    <row r="5">
      <c r="A5" s="14" t="inlineStr">
        <is>
          <t>Pacientes internados</t>
        </is>
      </c>
      <c r="B5" s="15">
        <f>COUNTIF('Pacientes'!$L$3:$L$102,"Internado")</f>
        <v/>
      </c>
    </row>
    <row r="6">
      <c r="A6" s="14" t="inlineStr">
        <is>
          <t>Pacientes de alto risco</t>
        </is>
      </c>
      <c r="B6" s="15">
        <f>COUNTIF('Pacientes'!$J$3:$J$102,"Alto")</f>
        <v/>
      </c>
    </row>
    <row r="7">
      <c r="A7" s="14" t="inlineStr">
        <is>
          <t>Média de temperatura registrada</t>
        </is>
      </c>
      <c r="B7" s="16">
        <f>IFERROR(AVERAGE('Registros de Enfermagem'!$I$3:$I$102),0)</f>
        <v/>
      </c>
    </row>
    <row r="8">
      <c r="A8" s="14" t="inlineStr">
        <is>
          <t>Média de dor registrada</t>
        </is>
      </c>
      <c r="B8" s="16">
        <f>IFERROR(AVERAGE('Registros de Enfermagem'!$K$3:$K$102),0)</f>
        <v/>
      </c>
    </row>
    <row r="9">
      <c r="A9" s="14" t="inlineStr">
        <is>
          <t>Total de intercorrências</t>
        </is>
      </c>
      <c r="B9" s="15">
        <f>COUNTIF('Registros de Enfermagem'!$O$3:$O$102,"&lt;&gt;")</f>
        <v/>
      </c>
    </row>
    <row r="10">
      <c r="A10" s="14" t="inlineStr">
        <is>
          <t>Percentual de alto risco</t>
        </is>
      </c>
      <c r="B10" s="17">
        <f>IFERROR(COUNTIF('Pacientes'!$J$3:$J$102,"Alto")/COUNTA('Pacientes'!$A$3:$A$102),0)</f>
        <v/>
      </c>
    </row>
    <row r="11">
      <c r="A11" s="14" t="inlineStr">
        <is>
          <t>Registros de administração de medicamento</t>
        </is>
      </c>
      <c r="B11" s="15">
        <f>COUNTIF('Registros de Enfermagem'!$F$3:$F$102,"Administração de medicamento")</f>
        <v/>
      </c>
    </row>
    <row r="12"/>
    <row r="13"/>
    <row r="14"/>
    <row r="15" ht="24" customHeight="1">
      <c r="A15" s="2" t="inlineStr">
        <is>
          <t>Nível de risco</t>
        </is>
      </c>
      <c r="B15" s="2" t="inlineStr">
        <is>
          <t>Pacientes</t>
        </is>
      </c>
      <c r="D15" s="2" t="inlineStr">
        <is>
          <t>Status</t>
        </is>
      </c>
      <c r="E15" s="2" t="inlineStr">
        <is>
          <t>Pacientes</t>
        </is>
      </c>
      <c r="G15" s="2" t="inlineStr">
        <is>
          <t>Tipo de registro</t>
        </is>
      </c>
      <c r="H15" s="2" t="inlineStr">
        <is>
          <t>Quantidade</t>
        </is>
      </c>
    </row>
    <row r="16">
      <c r="A16" s="8" t="inlineStr">
        <is>
          <t>Baixo</t>
        </is>
      </c>
      <c r="B16" s="8">
        <f>COUNTIF('Pacientes'!$J$3:$J$102,A16)</f>
        <v/>
      </c>
      <c r="D16" s="8" t="inlineStr">
        <is>
          <t>Internado</t>
        </is>
      </c>
      <c r="E16" s="8">
        <f>COUNTIF('Pacientes'!$L$3:$L$102,D16)</f>
        <v/>
      </c>
      <c r="G16" s="18" t="inlineStr">
        <is>
          <t>Avaliação de sinais vitais</t>
        </is>
      </c>
      <c r="H16" s="8">
        <f>COUNTIF('Registros de Enfermagem'!$F$3:$F$102,G16)</f>
        <v/>
      </c>
    </row>
    <row r="17">
      <c r="A17" s="11" t="inlineStr">
        <is>
          <t>Médio</t>
        </is>
      </c>
      <c r="B17" s="11">
        <f>COUNTIF('Pacientes'!$J$3:$J$102,A17)</f>
        <v/>
      </c>
      <c r="D17" s="11" t="inlineStr">
        <is>
          <t>Alta prevista</t>
        </is>
      </c>
      <c r="E17" s="11">
        <f>COUNTIF('Pacientes'!$L$3:$L$102,D17)</f>
        <v/>
      </c>
      <c r="G17" s="19" t="inlineStr">
        <is>
          <t>Administração de medicamento</t>
        </is>
      </c>
      <c r="H17" s="11">
        <f>COUNTIF('Registros de Enfermagem'!$F$3:$F$102,G17)</f>
        <v/>
      </c>
    </row>
    <row r="18">
      <c r="A18" s="8" t="inlineStr">
        <is>
          <t>Alto</t>
        </is>
      </c>
      <c r="B18" s="8">
        <f>COUNTIF('Pacientes'!$J$3:$J$102,A18)</f>
        <v/>
      </c>
      <c r="D18" s="8" t="inlineStr">
        <is>
          <t>Alta concedida</t>
        </is>
      </c>
      <c r="E18" s="8">
        <f>COUNTIF('Pacientes'!$L$3:$L$102,D18)</f>
        <v/>
      </c>
      <c r="G18" s="18" t="inlineStr">
        <is>
          <t>Curativo</t>
        </is>
      </c>
      <c r="H18" s="8">
        <f>COUNTIF('Registros de Enfermagem'!$F$3:$F$102,G18)</f>
        <v/>
      </c>
    </row>
    <row r="19">
      <c r="G19" s="19" t="inlineStr">
        <is>
          <t>Evolução de enfermagem</t>
        </is>
      </c>
      <c r="H19" s="11">
        <f>COUNTIF('Registros de Enfermagem'!$F$3:$F$102,G19)</f>
        <v/>
      </c>
    </row>
    <row r="20">
      <c r="G20" s="18" t="inlineStr">
        <is>
          <t>Intercorrência</t>
        </is>
      </c>
      <c r="H20" s="8">
        <f>COUNTIF('Registros de Enfermagem'!$F$3:$F$102,G20)</f>
        <v/>
      </c>
    </row>
    <row r="21">
      <c r="G21" s="19" t="inlineStr">
        <is>
          <t>Alta</t>
        </is>
      </c>
      <c r="H21" s="11">
        <f>COUNTIF('Registros de Enfermagem'!$F$3:$F$102,G21)</f>
        <v/>
      </c>
    </row>
    <row r="22"/>
    <row r="23">
      <c r="G23" s="20" t="inlineStr">
        <is>
          <t>Total consolidado</t>
        </is>
      </c>
      <c r="H23" s="20">
        <f>SUM($H$16:$H$21)</f>
        <v/>
      </c>
    </row>
    <row r="24"/>
    <row r="25"/>
    <row r="26"/>
    <row r="27"/>
    <row r="28"/>
    <row r="29"/>
    <row r="30">
      <c r="A30" s="2" t="inlineStr">
        <is>
          <t>Data</t>
        </is>
      </c>
      <c r="B30" s="2" t="inlineStr">
        <is>
          <t>Registros de enfermagem</t>
        </is>
      </c>
    </row>
    <row r="31">
      <c r="A31" s="21" t="n">
        <v>46266</v>
      </c>
      <c r="B31" s="8">
        <f>COUNTIFS('Registros de Enfermagem'!$B$3:$B$102,"&gt;="&amp;$A31,'Registros de Enfermagem'!$B$3:$B$102,"&lt;"&amp;$A31+1)</f>
        <v/>
      </c>
    </row>
    <row r="32">
      <c r="A32" s="22" t="n">
        <v>46267</v>
      </c>
      <c r="B32" s="11">
        <f>COUNTIFS('Registros de Enfermagem'!$B$3:$B$102,"&gt;="&amp;$A32,'Registros de Enfermagem'!$B$3:$B$102,"&lt;"&amp;$A32+1)</f>
        <v/>
      </c>
    </row>
    <row r="33">
      <c r="A33" s="21" t="n">
        <v>46268</v>
      </c>
      <c r="B33" s="8">
        <f>COUNTIFS('Registros de Enfermagem'!$B$3:$B$102,"&gt;="&amp;$A33,'Registros de Enfermagem'!$B$3:$B$102,"&lt;"&amp;$A33+1)</f>
        <v/>
      </c>
    </row>
    <row r="34">
      <c r="A34" s="22" t="n">
        <v>46269</v>
      </c>
      <c r="B34" s="11">
        <f>COUNTIFS('Registros de Enfermagem'!$B$3:$B$102,"&gt;="&amp;$A34,'Registros de Enfermagem'!$B$3:$B$102,"&lt;"&amp;$A34+1)</f>
        <v/>
      </c>
    </row>
    <row r="35">
      <c r="A35" s="21" t="n">
        <v>46270</v>
      </c>
      <c r="B35" s="8">
        <f>COUNTIFS('Registros de Enfermagem'!$B$3:$B$102,"&gt;="&amp;$A35,'Registros de Enfermagem'!$B$3:$B$102,"&lt;"&amp;$A35+1)</f>
        <v/>
      </c>
    </row>
    <row r="36">
      <c r="A36" s="22" t="n">
        <v>46271</v>
      </c>
      <c r="B36" s="11">
        <f>COUNTIFS('Registros de Enfermagem'!$B$3:$B$102,"&gt;="&amp;$A36,'Registros de Enfermagem'!$B$3:$B$102,"&lt;"&amp;$A36+1)</f>
        <v/>
      </c>
    </row>
    <row r="37">
      <c r="A37" s="21" t="n">
        <v>46272</v>
      </c>
      <c r="B37" s="8">
        <f>COUNTIFS('Registros de Enfermagem'!$B$3:$B$102,"&gt;="&amp;$A37,'Registros de Enfermagem'!$B$3:$B$102,"&lt;"&amp;$A37+1)</f>
        <v/>
      </c>
    </row>
    <row r="38">
      <c r="A38" s="22" t="n">
        <v>46273</v>
      </c>
      <c r="B38" s="11">
        <f>COUNTIFS('Registros de Enfermagem'!$B$3:$B$102,"&gt;="&amp;$A38,'Registros de Enfermagem'!$B$3:$B$102,"&lt;"&amp;$A38+1)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15" customWidth="1" min="2" max="2"/>
  </cols>
  <sheetData>
    <row r="1" ht="28" customHeight="1">
      <c r="A1" s="1" t="inlineStr">
        <is>
          <t>Instruções de Uso — Workbook de Enfermagem</t>
        </is>
      </c>
    </row>
    <row r="2">
      <c r="A2" s="20" t="inlineStr">
        <is>
          <t>Tema</t>
        </is>
      </c>
      <c r="B2" s="20" t="inlineStr">
        <is>
          <t>Orientação</t>
        </is>
      </c>
    </row>
    <row r="3" ht="44" customHeight="1">
      <c r="A3" s="18" t="inlineStr">
        <is>
          <t>Pacientes</t>
        </is>
      </c>
      <c r="B3" s="18" t="inlineStr">
        <is>
          <t>Preencha ou atualize o cadastro principal. Campos em amarelo são editáveis. Utilize identificadores únicos para manter a rastreabilidade dos registros.</t>
        </is>
      </c>
    </row>
    <row r="4" ht="44" customHeight="1">
      <c r="A4" s="19" t="inlineStr">
        <is>
          <t>Registros de Enfermagem</t>
        </is>
      </c>
      <c r="B4" s="19" t="inlineStr">
        <is>
          <t>Registre data/hora, paciente, profissional, tipo de registro, dados clínicos, procedimento, conduta e próxima avaliação. O nome do paciente, status e alerta clínico são calculados automaticamente.</t>
        </is>
      </c>
    </row>
    <row r="5" ht="44" customHeight="1">
      <c r="A5" s="18" t="inlineStr">
        <is>
          <t>Alerta clínico</t>
        </is>
      </c>
      <c r="B5" s="18" t="inlineStr">
        <is>
          <t>A classificação Atenção é gerada quando temperatura for igual ou superior a 38 °C, o tipo for Intercorrência, a saturação for inferior a 92% ou a escala de dor for igual ou superior a 7.</t>
        </is>
      </c>
    </row>
    <row r="6" ht="44" customHeight="1">
      <c r="A6" s="19" t="inlineStr">
        <is>
          <t>Status do registro</t>
        </is>
      </c>
      <c r="B6" s="19" t="inlineStr">
        <is>
          <t>Pendente indica ausência de conduta. Reavaliar indica próxima avaliação anterior à data atual. Em acompanhamento indica registro com conduta e próxima avaliação vigente.</t>
        </is>
      </c>
    </row>
    <row r="7" ht="44" customHeight="1">
      <c r="A7" s="18" t="inlineStr">
        <is>
          <t>Dashboard</t>
        </is>
      </c>
      <c r="B7" s="18" t="inlineStr">
        <is>
          <t>Atualize os cadastros e registros para recalcular automaticamente os indicadores, tabelas-resumo e gráficos gerenciais. Os gráficos utilizam a faixa operacional preparada de 100 linhas.</t>
        </is>
      </c>
    </row>
    <row r="8" ht="44" customHeight="1">
      <c r="A8" s="19" t="inlineStr">
        <is>
          <t>Legenda de cores</t>
        </is>
      </c>
      <c r="B8" s="19" t="inlineStr">
        <is>
          <t>Amarelo: campo editável. Verde: condição normal ou positiva. Vermelho: alerta clínico ou necessidade de reavaliação. Azul-marinho e ciano: títulos, indicadores e estruturas de análise.</t>
        </is>
      </c>
    </row>
    <row r="9" ht="44" customHeight="1">
      <c r="A9" s="18" t="inlineStr">
        <is>
          <t>Periodicidade</t>
        </is>
      </c>
      <c r="B9" s="18" t="inlineStr">
        <is>
          <t>Atualize os registros conforme a rotina assistencial e os protocolos institucionais. Revise diariamente os pacientes de alto risco, alertas clínicos e registros com status Reavaliar.</t>
        </is>
      </c>
    </row>
    <row r="10" ht="44" customHeight="1">
      <c r="A10" s="19" t="inlineStr">
        <is>
          <t>Privacidade e LGPD/ANPD</t>
        </is>
      </c>
      <c r="B10" s="19" t="inlineStr">
        <is>
          <t>Os dados desta demonstração são fictícios. Para uso real, aplique controles de acesso, minimização de dados, rastreabilidade e retenção conforme a LGPD, a ANPD e as normas institucionais.</t>
        </is>
      </c>
    </row>
    <row r="11" ht="44" customHeight="1">
      <c r="A11" s="18" t="inlineStr">
        <is>
          <t>Aviso profissional</t>
        </is>
      </c>
      <c r="B11" s="18" t="inlineStr">
        <is>
          <t>Este workbook não substitui prontuário eletrônico, protocolos institucionais, registros oficiais nem julgamento clínico. Registros reais devem seguir fluxos assistenciais e requisitos de segurança vigentes.</t>
        </is>
      </c>
    </row>
  </sheetData>
  <autoFilter ref="A2:B1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2026-09-08T20:21:50Z</dcterms:created>
  <dcterms:modified xmlns:dcterms="http://purl.org/dc/terms/" xmlns:xsi="http://www.w3.org/2001/XMLSchema-instance" xsi:type="dcterms:W3CDTF">2026-09-08T20:21:50Z</dcterms:modified>
</cp:coreProperties>
</file>