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ntrole de Licenças" sheetId="1" state="visible" r:id="rId1"/>
    <sheet xmlns:r="http://schemas.openxmlformats.org/officeDocument/2006/relationships" name="Dashboard" sheetId="2" state="visible" r:id="rId2"/>
    <sheet xmlns:r="http://schemas.openxmlformats.org/officeDocument/2006/relationships" name="Instruções" sheetId="3" state="visible" r:id="rId3"/>
  </sheets>
  <definedNames>
    <definedName name="_xlnm._FilterDatabase" localSheetId="0" hidden="1">'Controle de Licenças'!$A$1:$Q$101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dd/mm/yyyy"/>
    <numFmt numFmtId="165" formatCode="&quot;R$&quot; #.##0,00"/>
    <numFmt numFmtId="166" formatCode="0,0%"/>
  </numFmts>
  <fonts count="6">
    <font>
      <name val="Calibri"/>
      <family val="2"/>
      <color theme="1"/>
      <sz val="11"/>
      <scheme val="minor"/>
    </font>
    <font>
      <name val="Aptos"/>
      <b val="1"/>
      <color rgb="00FFFFFF"/>
      <sz val="11"/>
    </font>
    <font>
      <name val="Aptos"/>
      <color rgb="00111827"/>
      <sz val="10"/>
    </font>
    <font>
      <name val="Aptos Display"/>
      <b val="1"/>
      <color rgb="00FFFFFF"/>
      <sz val="16"/>
    </font>
    <font>
      <name val="Aptos"/>
      <b val="1"/>
      <color rgb="00FFFFFF"/>
      <sz val="10"/>
    </font>
    <font>
      <name val="Aptos"/>
      <b val="1"/>
      <color rgb="00111827"/>
      <sz val="10"/>
    </font>
  </fonts>
  <fills count="9">
    <fill>
      <patternFill/>
    </fill>
    <fill>
      <patternFill patternType="gray125"/>
    </fill>
    <fill>
      <patternFill patternType="solid">
        <fgColor rgb="00111827"/>
      </patternFill>
    </fill>
    <fill>
      <patternFill patternType="solid">
        <fgColor rgb="00F0FDFA"/>
      </patternFill>
    </fill>
    <fill>
      <patternFill patternType="solid">
        <fgColor rgb="00FFFBEB"/>
      </patternFill>
    </fill>
    <fill>
      <patternFill patternType="solid">
        <fgColor rgb="00E0F7FA"/>
      </patternFill>
    </fill>
    <fill>
      <patternFill patternType="solid">
        <fgColor rgb="00FFFFFF"/>
      </patternFill>
    </fill>
    <fill>
      <patternFill patternType="solid">
        <fgColor rgb="0006B6D4"/>
      </patternFill>
    </fill>
    <fill>
      <patternFill patternType="solid">
        <fgColor rgb="00ECFEFF"/>
      </patternFill>
    </fill>
  </fills>
  <borders count="6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  <border>
      <left/>
      <right/>
      <top style="thin">
        <color rgb="00D1D5DB"/>
      </top>
      <bottom/>
      <diagonal/>
    </border>
    <border>
      <left/>
      <right style="thin">
        <color rgb="00D1D5DB"/>
      </right>
      <top style="thin">
        <color rgb="00D1D5DB"/>
      </top>
      <bottom/>
      <diagonal/>
    </border>
    <border>
      <left/>
      <right/>
      <top style="thin">
        <color rgb="00D1D5DB"/>
      </top>
      <bottom style="thin">
        <color rgb="00D1D5DB"/>
      </bottom>
      <diagonal/>
    </border>
    <border>
      <left/>
      <right style="thin">
        <color rgb="00D1D5DB"/>
      </right>
      <top style="thin">
        <color rgb="00D1D5DB"/>
      </top>
      <bottom style="thin">
        <color rgb="00D1D5DB"/>
      </bottom>
      <diagonal/>
    </border>
  </borders>
  <cellStyleXfs count="1">
    <xf numFmtId="0" fontId="0" fillId="0" borderId="0"/>
  </cellStyleXfs>
  <cellXfs count="31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2" fillId="4" borderId="1" applyAlignment="1" pivotButton="0" quotePrefix="0" xfId="0">
      <alignment horizontal="left" vertical="center"/>
    </xf>
    <xf numFmtId="49" fontId="2" fillId="4" borderId="1" applyAlignment="1" pivotButton="0" quotePrefix="0" xfId="0">
      <alignment horizontal="left" vertical="center"/>
    </xf>
    <xf numFmtId="164" fontId="2" fillId="4" borderId="1" applyAlignment="1" pivotButton="0" quotePrefix="0" xfId="0">
      <alignment horizontal="center" vertical="center"/>
    </xf>
    <xf numFmtId="1" fontId="2" fillId="5" borderId="1" applyAlignment="1" pivotButton="0" quotePrefix="0" xfId="0">
      <alignment horizontal="center" vertical="center"/>
    </xf>
    <xf numFmtId="0" fontId="2" fillId="5" borderId="1" applyAlignment="1" pivotButton="0" quotePrefix="0" xfId="0">
      <alignment horizontal="center" vertical="center" wrapText="1"/>
    </xf>
    <xf numFmtId="165" fontId="2" fillId="4" borderId="1" applyAlignment="1" pivotButton="0" quotePrefix="0" xfId="0">
      <alignment horizontal="right" vertical="center"/>
    </xf>
    <xf numFmtId="0" fontId="2" fillId="4" borderId="1" applyAlignment="1" pivotButton="0" quotePrefix="0" xfId="0">
      <alignment horizontal="left" vertical="top" wrapText="1"/>
    </xf>
    <xf numFmtId="0" fontId="3" fillId="2" borderId="1" applyAlignment="1" pivotButton="0" quotePrefix="0" xfId="0">
      <alignment horizontal="center" vertical="center"/>
    </xf>
    <xf numFmtId="0" fontId="0" fillId="2" borderId="1" pivotButton="0" quotePrefix="0" xfId="0"/>
    <xf numFmtId="0" fontId="4" fillId="7" borderId="1" applyAlignment="1" pivotButton="0" quotePrefix="0" xfId="0">
      <alignment horizontal="center" vertical="center"/>
    </xf>
    <xf numFmtId="0" fontId="5" fillId="3" borderId="1" applyAlignment="1" pivotButton="0" quotePrefix="0" xfId="0">
      <alignment horizontal="left" vertical="center"/>
    </xf>
    <xf numFmtId="0" fontId="5" fillId="8" borderId="1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/>
    </xf>
    <xf numFmtId="165" fontId="5" fillId="8" borderId="1" applyAlignment="1" pivotButton="0" quotePrefix="0" xfId="0">
      <alignment horizontal="right" vertical="center"/>
    </xf>
    <xf numFmtId="0" fontId="5" fillId="6" borderId="1" applyAlignment="1" pivotButton="0" quotePrefix="0" xfId="0">
      <alignment horizontal="left" vertical="center"/>
    </xf>
    <xf numFmtId="0" fontId="2" fillId="6" borderId="1" applyAlignment="1" pivotButton="0" quotePrefix="0" xfId="0">
      <alignment horizontal="left" vertical="center"/>
    </xf>
    <xf numFmtId="165" fontId="5" fillId="8" borderId="1" applyAlignment="1" pivotButton="0" quotePrefix="0" xfId="0">
      <alignment horizontal="center" vertical="center"/>
    </xf>
    <xf numFmtId="166" fontId="5" fillId="8" borderId="1" applyAlignment="1" pivotButton="0" quotePrefix="0" xfId="0">
      <alignment horizontal="center" vertical="center"/>
    </xf>
    <xf numFmtId="0" fontId="2" fillId="4" borderId="1" applyAlignment="1" pivotButton="0" quotePrefix="0" xfId="0">
      <alignment horizontal="center" vertical="center"/>
    </xf>
    <xf numFmtId="0" fontId="2" fillId="5" borderId="1" applyAlignment="1" pivotButton="0" quotePrefix="0" xfId="0">
      <alignment horizontal="center" vertical="center"/>
    </xf>
    <xf numFmtId="0" fontId="4" fillId="7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left" vertical="top" wrapText="1"/>
    </xf>
    <xf numFmtId="0" fontId="2" fillId="3" borderId="1" applyAlignment="1" pivotButton="0" quotePrefix="0" xfId="0">
      <alignment horizontal="left" vertical="top" wrapText="1"/>
    </xf>
    <xf numFmtId="0" fontId="2" fillId="8" borderId="1" applyAlignment="1" pivotButton="0" quotePrefix="0" xfId="0">
      <alignment horizontal="left" vertical="top" wrapText="1"/>
    </xf>
    <xf numFmtId="0" fontId="2" fillId="8" borderId="1" applyAlignment="1" pivotButton="0" quotePrefix="0" xfId="0">
      <alignment horizontal="center" vertical="center"/>
    </xf>
    <xf numFmtId="0" fontId="5" fillId="6" borderId="1" applyAlignment="1" pivotButton="0" quotePrefix="0" xfId="0">
      <alignment horizontal="left" vertical="top" wrapText="1"/>
    </xf>
    <xf numFmtId="0" fontId="2" fillId="6" borderId="1" applyAlignment="1" pivotButton="0" quotePrefix="0" xfId="0">
      <alignment horizontal="left" vertical="top" wrapText="1"/>
    </xf>
    <xf numFmtId="0" fontId="0" fillId="0" borderId="4" pivotButton="0" quotePrefix="0" xfId="0"/>
    <xf numFmtId="0" fontId="0" fillId="0" borderId="5" pivotButton="0" quotePrefix="0" xfId="0"/>
  </cellXfs>
  <cellStyles count="1">
    <cellStyle name="Normal" xfId="0" builtinId="0" hidden="0"/>
  </cellStyles>
  <dxfs count="4">
    <dxf>
      <font>
        <name val="Aptos"/>
        <b val="1"/>
        <color rgb="00FFFFFF"/>
        <sz val="10"/>
      </font>
      <fill>
        <patternFill patternType="solid">
          <fgColor rgb="00DC2626"/>
        </patternFill>
      </fill>
    </dxf>
    <dxf>
      <font>
        <name val="Aptos"/>
        <b val="1"/>
        <color rgb="00FFFFFF"/>
        <sz val="10"/>
      </font>
      <fill>
        <patternFill patternType="solid">
          <fgColor rgb="00EA580C"/>
        </patternFill>
      </fill>
    </dxf>
    <dxf>
      <font>
        <name val="Aptos"/>
        <b val="1"/>
        <color rgb="00111827"/>
        <sz val="10"/>
      </font>
      <fill>
        <patternFill patternType="solid">
          <fgColor rgb="00FBBF24"/>
        </patternFill>
      </fill>
    </dxf>
    <dxf>
      <font>
        <name val="Aptos"/>
        <b val="1"/>
        <color rgb="00FFFFFF"/>
        <sz val="10"/>
      </font>
      <fill>
        <patternFill patternType="solid">
          <fgColor rgb="0016A34A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Distribuição por status</a:t>
            </a:r>
          </a:p>
        </rich>
      </tx>
    </title>
    <plotArea>
      <doughnutChart>
        <varyColors val="1"/>
        <ser>
          <idx val="0"/>
          <order val="0"/>
          <tx>
            <strRef>
              <f>'Dashboard'!F2</f>
            </strRef>
          </tx>
          <spPr>
            <a:ln xmlns:a="http://schemas.openxmlformats.org/drawingml/2006/main">
              <a:prstDash val="solid"/>
            </a:ln>
          </spPr>
          <dPt>
            <idx val="0"/>
            <spPr>
              <a:solidFill xmlns:a="http://schemas.openxmlformats.org/drawingml/2006/main">
                <a:srgbClr val="DC2626"/>
              </a:solidFill>
              <a:ln xmlns:a="http://schemas.openxmlformats.org/drawingml/2006/main">
                <a:prstDash val="solid"/>
              </a:ln>
            </spPr>
          </dPt>
          <dPt>
            <idx val="1"/>
            <spPr>
              <a:solidFill xmlns:a="http://schemas.openxmlformats.org/drawingml/2006/main">
                <a:srgbClr val="EA580C"/>
              </a:solidFill>
              <a:ln xmlns:a="http://schemas.openxmlformats.org/drawingml/2006/main">
                <a:prstDash val="solid"/>
              </a:ln>
            </spPr>
          </dPt>
          <dPt>
            <idx val="2"/>
            <spPr>
              <a:solidFill xmlns:a="http://schemas.openxmlformats.org/drawingml/2006/main">
                <a:srgbClr val="FBBF24"/>
              </a:solidFill>
              <a:ln xmlns:a="http://schemas.openxmlformats.org/drawingml/2006/main">
                <a:prstDash val="solid"/>
              </a:ln>
            </spPr>
          </dPt>
          <dPt>
            <idx val="3"/>
            <spPr>
              <a:solidFill xmlns:a="http://schemas.openxmlformats.org/drawingml/2006/main">
                <a:srgbClr val="16A34A"/>
              </a:solidFill>
              <a:ln xmlns:a="http://schemas.openxmlformats.org/drawingml/2006/main">
                <a:prstDash val="solid"/>
              </a:ln>
            </spPr>
          </dPt>
          <cat>
            <numRef>
              <f>'Dashboard'!$E$3:$E$6</f>
            </numRef>
          </cat>
          <val>
            <numRef>
              <f>'Dashboard'!$F$3:$F$6</f>
            </numRef>
          </val>
        </ser>
        <dLbls>
          <showPercent val="1"/>
          <showLeaderLines val="1"/>
        </dLbls>
        <firstSliceAng val="0"/>
        <holeSize val="55"/>
      </doughnutChart>
    </plotArea>
    <legend>
      <legendPos val="r"/>
    </legend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Quantidade de licenças por tipo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'Dashboard'!F11</f>
            </strRef>
          </tx>
          <spPr>
            <a:solidFill xmlns:a="http://schemas.openxmlformats.org/drawingml/2006/main">
              <a:srgbClr val="06B6D4"/>
            </a:solidFill>
            <a:ln xmlns:a="http://schemas.openxmlformats.org/drawingml/2006/main">
              <a:prstDash val="solid"/>
            </a:ln>
          </spPr>
          <cat>
            <numRef>
              <f>'Dashboard'!$E$12:$E$20</f>
            </numRef>
          </cat>
          <val>
            <numRef>
              <f>'Dashboard'!$F$12:$F$20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Quantidade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Tipo de licença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3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Custo estimado por órgão emissor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'Dashboard'!I2</f>
            </strRef>
          </tx>
          <spPr>
            <a:solidFill xmlns:a="http://schemas.openxmlformats.org/drawingml/2006/main">
              <a:srgbClr val="0F766E"/>
            </a:solidFill>
            <a:ln xmlns:a="http://schemas.openxmlformats.org/drawingml/2006/main">
              <a:prstDash val="solid"/>
            </a:ln>
          </spPr>
          <cat>
            <numRef>
              <f>'Dashboard'!$H$3:$H$11</f>
            </numRef>
          </cat>
          <val>
            <numRef>
              <f>'Dashboard'!$I$3:$I$11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Órgão emissor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Custo estimado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Relationship Type="http://schemas.openxmlformats.org/officeDocument/2006/relationships/chart" Target="/xl/charts/chart3.xml" Id="rId3"/></Relationships>
</file>

<file path=xl/drawings/drawing1.xml><?xml version="1.0" encoding="utf-8"?>
<wsDr xmlns="http://schemas.openxmlformats.org/drawingml/2006/spreadsheetDrawing">
  <oneCellAnchor>
    <from>
      <col>0</col>
      <colOff>0</colOff>
      <row>13</row>
      <rowOff>0</rowOff>
    </from>
    <ext cx="432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13</col>
      <colOff>0</colOff>
      <row>1</row>
      <rowOff>0</rowOff>
    </from>
    <ext cx="5040000" cy="360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  <oneCellAnchor>
    <from>
      <col>13</col>
      <colOff>0</colOff>
      <row>19</row>
      <rowOff>0</rowOff>
    </from>
    <ext cx="5760000" cy="3600000"/>
    <graphicFrame>
      <nvGraphicFramePr>
        <cNvPr id="3" name="Chart 3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8" customWidth="1" min="2" max="2"/>
    <col width="21" customWidth="1" min="3" max="3"/>
    <col width="27" customWidth="1" min="4" max="4"/>
    <col width="31" customWidth="1" min="5" max="5"/>
    <col width="18" customWidth="1" min="6" max="6"/>
    <col width="22" customWidth="1" min="7" max="7"/>
    <col width="15" customWidth="1" min="8" max="8"/>
    <col width="16" customWidth="1" min="9" max="9"/>
    <col width="16" customWidth="1" min="10" max="10"/>
    <col width="24" customWidth="1" min="11" max="11"/>
    <col width="21" customWidth="1" min="12" max="12"/>
    <col width="20" customWidth="1" min="13" max="13"/>
    <col width="18" customWidth="1" min="14" max="14"/>
    <col width="15" customWidth="1" min="15" max="15"/>
    <col width="15" customWidth="1" min="16" max="16"/>
    <col width="34" customWidth="1" min="17" max="17"/>
  </cols>
  <sheetData>
    <row r="1" ht="34" customHeight="1">
      <c r="A1" s="1" t="inlineStr">
        <is>
          <t>ID</t>
        </is>
      </c>
      <c r="B1" s="1" t="inlineStr">
        <is>
          <t>Empresa</t>
        </is>
      </c>
      <c r="C1" s="1" t="inlineStr">
        <is>
          <t>CNPJ</t>
        </is>
      </c>
      <c r="D1" s="1" t="inlineStr">
        <is>
          <t>Tipo de Licença</t>
        </is>
      </c>
      <c r="E1" s="1" t="inlineStr">
        <is>
          <t>Órgão Emissor</t>
        </is>
      </c>
      <c r="F1" s="1" t="inlineStr">
        <is>
          <t>Cidade/UF</t>
        </is>
      </c>
      <c r="G1" s="1" t="inlineStr">
        <is>
          <t>Número do Documento</t>
        </is>
      </c>
      <c r="H1" s="1" t="inlineStr">
        <is>
          <t>Data de Emissão</t>
        </is>
      </c>
      <c r="I1" s="1" t="inlineStr">
        <is>
          <t>Data de Validade</t>
        </is>
      </c>
      <c r="J1" s="1" t="inlineStr">
        <is>
          <t>Dias para Vencer</t>
        </is>
      </c>
      <c r="K1" s="1" t="inlineStr">
        <is>
          <t>Status</t>
        </is>
      </c>
      <c r="L1" s="1" t="inlineStr">
        <is>
          <t>Responsável</t>
        </is>
      </c>
      <c r="M1" s="1" t="inlineStr">
        <is>
          <t>Custo de Renovação</t>
        </is>
      </c>
      <c r="N1" s="1" t="inlineStr">
        <is>
          <t>Periodicidade</t>
        </is>
      </c>
      <c r="O1" s="1" t="inlineStr">
        <is>
          <t>Última Ação</t>
        </is>
      </c>
      <c r="P1" s="1" t="inlineStr">
        <is>
          <t>Próxima Ação</t>
        </is>
      </c>
      <c r="Q1" s="1" t="inlineStr">
        <is>
          <t>Observações</t>
        </is>
      </c>
    </row>
    <row r="2" ht="28" customHeight="1">
      <c r="A2" s="2" t="inlineStr">
        <is>
          <t>LIC-001</t>
        </is>
      </c>
      <c r="B2" s="2" t="inlineStr">
        <is>
          <t>Alfa Comércio Paulista Ltda.</t>
        </is>
      </c>
      <c r="C2" s="3" t="inlineStr">
        <is>
          <t>12.345.678/0001-90</t>
        </is>
      </c>
      <c r="D2" s="2" t="inlineStr">
        <is>
          <t>Alvará de Funcionamento</t>
        </is>
      </c>
      <c r="E2" s="2" t="inlineStr">
        <is>
          <t>Prefeitura de São Paulo</t>
        </is>
      </c>
      <c r="F2" s="2" t="inlineStr">
        <is>
          <t>São Paulo/SP</t>
        </is>
      </c>
      <c r="G2" s="2" t="inlineStr">
        <is>
          <t>ALV-SP-2026-01874</t>
        </is>
      </c>
      <c r="H2" s="4" t="n">
        <v>46028</v>
      </c>
      <c r="I2" s="4" t="n">
        <v>46043</v>
      </c>
      <c r="J2" s="5">
        <f>IF(I2="","",I2-TODAY())</f>
        <v/>
      </c>
      <c r="K2" s="6">
        <f>IF(J2="","",IF(J2&lt;0,"Vencida",IF(J2&lt;=30,"Vence em até 30 dias",IF(J2&lt;=90,"Vence em até 90 dias","Vigente"))))</f>
        <v/>
      </c>
      <c r="L2" s="2" t="inlineStr">
        <is>
          <t>João Silva</t>
        </is>
      </c>
      <c r="M2" s="7" t="n">
        <v>1850</v>
      </c>
      <c r="N2" s="2" t="inlineStr">
        <is>
          <t>Anual</t>
        </is>
      </c>
      <c r="O2" s="4" t="n">
        <v>46197</v>
      </c>
      <c r="P2" s="4" t="n">
        <v>46330</v>
      </c>
      <c r="Q2" s="8" t="inlineStr">
        <is>
          <t>Renovação documental pendente de protocolo.</t>
        </is>
      </c>
    </row>
    <row r="3" ht="28" customHeight="1">
      <c r="A3" s="2" t="inlineStr">
        <is>
          <t>LIC-002</t>
        </is>
      </c>
      <c r="B3" s="2" t="inlineStr">
        <is>
          <t>Minas Saúde Distribuidora Ltda.</t>
        </is>
      </c>
      <c r="C3" s="3" t="inlineStr">
        <is>
          <t>23.456.789/0001-01</t>
        </is>
      </c>
      <c r="D3" s="2" t="inlineStr">
        <is>
          <t>Licença Sanitária</t>
        </is>
      </c>
      <c r="E3" s="2" t="inlineStr">
        <is>
          <t>Prefeitura de Belo Horizonte</t>
        </is>
      </c>
      <c r="F3" s="2" t="inlineStr">
        <is>
          <t>Belo Horizonte/MG</t>
        </is>
      </c>
      <c r="G3" s="2" t="inlineStr">
        <is>
          <t>VISA-BH-2026-0441</t>
        </is>
      </c>
      <c r="H3" s="4" t="n">
        <v>46053</v>
      </c>
      <c r="I3" s="4" t="n">
        <v>46108</v>
      </c>
      <c r="J3" s="5">
        <f>IF(I3="","",I3-TODAY())</f>
        <v/>
      </c>
      <c r="K3" s="6">
        <f>IF(J3="","",IF(J3&lt;0,"Vencida",IF(J3&lt;=30,"Vence em até 30 dias",IF(J3&lt;=90,"Vence em até 90 dias","Vigente"))))</f>
        <v/>
      </c>
      <c r="L3" s="2" t="inlineStr">
        <is>
          <t>Maria Oliveira</t>
        </is>
      </c>
      <c r="M3" s="7" t="n">
        <v>980</v>
      </c>
      <c r="N3" s="2" t="inlineStr">
        <is>
          <t>Anual</t>
        </is>
      </c>
      <c r="O3" s="4" t="n">
        <v>46218</v>
      </c>
      <c r="P3" s="4" t="n">
        <v>46314</v>
      </c>
      <c r="Q3" s="8" t="inlineStr">
        <is>
          <t>Conferir responsável técnico antes da renovação.</t>
        </is>
      </c>
    </row>
    <row r="4" ht="28" customHeight="1">
      <c r="A4" s="2" t="inlineStr">
        <is>
          <t>LIC-003</t>
        </is>
      </c>
      <c r="B4" s="2" t="inlineStr">
        <is>
          <t>Verde Campinas Indústria Ltda.</t>
        </is>
      </c>
      <c r="C4" s="3" t="inlineStr">
        <is>
          <t>34.567.890/0001-12</t>
        </is>
      </c>
      <c r="D4" s="2" t="inlineStr">
        <is>
          <t>Licença Ambiental</t>
        </is>
      </c>
      <c r="E4" s="2" t="inlineStr">
        <is>
          <t>CETESB</t>
        </is>
      </c>
      <c r="F4" s="2" t="inlineStr">
        <is>
          <t>Campinas/SP</t>
        </is>
      </c>
      <c r="G4" s="2" t="inlineStr">
        <is>
          <t>CETESB-LO-2026-7719</t>
        </is>
      </c>
      <c r="H4" s="4" t="n">
        <v>46123</v>
      </c>
      <c r="I4" s="4" t="n">
        <v>46198</v>
      </c>
      <c r="J4" s="5">
        <f>IF(I4="","",I4-TODAY())</f>
        <v/>
      </c>
      <c r="K4" s="6">
        <f>IF(J4="","",IF(J4&lt;0,"Vencida",IF(J4&lt;=30,"Vence em até 30 dias",IF(J4&lt;=90,"Vence em até 90 dias","Vigente"))))</f>
        <v/>
      </c>
      <c r="L4" s="2" t="inlineStr">
        <is>
          <t>Pedro Santos</t>
        </is>
      </c>
      <c r="M4" s="7" t="n">
        <v>2500</v>
      </c>
      <c r="N4" s="2" t="inlineStr">
        <is>
          <t>Bienal</t>
        </is>
      </c>
      <c r="O4" s="4" t="n">
        <v>46248</v>
      </c>
      <c r="P4" s="4" t="n">
        <v>46291</v>
      </c>
      <c r="Q4" s="8" t="inlineStr">
        <is>
          <t>Monitoramento ambiental anexado ao processo.</t>
        </is>
      </c>
    </row>
    <row r="5" ht="28" customHeight="1">
      <c r="A5" s="2" t="inlineStr">
        <is>
          <t>LIC-004</t>
        </is>
      </c>
      <c r="B5" s="2" t="inlineStr">
        <is>
          <t>Sul Logística Operações Ltda.</t>
        </is>
      </c>
      <c r="C5" s="3" t="inlineStr">
        <is>
          <t>45.678.901/0001-23</t>
        </is>
      </c>
      <c r="D5" s="2" t="inlineStr">
        <is>
          <t>AVCB</t>
        </is>
      </c>
      <c r="E5" s="2" t="inlineStr">
        <is>
          <t>Corpo de Bombeiros</t>
        </is>
      </c>
      <c r="F5" s="2" t="inlineStr">
        <is>
          <t>Curitiba/PR</t>
        </is>
      </c>
      <c r="G5" s="2" t="inlineStr">
        <is>
          <t>AVCB-PR-2026-3908</t>
        </is>
      </c>
      <c r="H5" s="4" t="n">
        <v>46208</v>
      </c>
      <c r="I5" s="4" t="n">
        <v>46287</v>
      </c>
      <c r="J5" s="5">
        <f>IF(I5="","",I5-TODAY())</f>
        <v/>
      </c>
      <c r="K5" s="6">
        <f>IF(J5="","",IF(J5&lt;0,"Vencida",IF(J5&lt;=30,"Vence em até 30 dias",IF(J5&lt;=90,"Vence em até 90 dias","Vigente"))))</f>
        <v/>
      </c>
      <c r="L5" s="2" t="inlineStr">
        <is>
          <t>Ana Souza</t>
        </is>
      </c>
      <c r="M5" s="7" t="n">
        <v>1250</v>
      </c>
      <c r="N5" s="2" t="inlineStr">
        <is>
          <t>Anual</t>
        </is>
      </c>
      <c r="O5" s="4" t="n">
        <v>46268</v>
      </c>
      <c r="P5" s="4" t="n">
        <v>46278</v>
      </c>
      <c r="Q5" s="8" t="inlineStr">
        <is>
          <t>Agendar vistoria preventiva para renovação.</t>
        </is>
      </c>
    </row>
    <row r="6" ht="28" customHeight="1">
      <c r="A6" s="2" t="inlineStr">
        <is>
          <t>LIC-005</t>
        </is>
      </c>
      <c r="B6" s="2" t="inlineStr">
        <is>
          <t>Paraná Energia Serviços Ltda.</t>
        </is>
      </c>
      <c r="C6" s="3" t="inlineStr">
        <is>
          <t>56.789.012/0001-34</t>
        </is>
      </c>
      <c r="D6" s="2" t="inlineStr">
        <is>
          <t>Licença de Operação</t>
        </is>
      </c>
      <c r="E6" s="2" t="inlineStr">
        <is>
          <t>IAT</t>
        </is>
      </c>
      <c r="F6" s="2" t="inlineStr">
        <is>
          <t>Curitiba/PR</t>
        </is>
      </c>
      <c r="G6" s="2" t="inlineStr">
        <is>
          <t>IAT-LO-2026-2086</t>
        </is>
      </c>
      <c r="H6" s="4" t="n">
        <v>46073</v>
      </c>
      <c r="I6" s="4" t="n">
        <v>46318</v>
      </c>
      <c r="J6" s="5">
        <f>IF(I6="","",I6-TODAY())</f>
        <v/>
      </c>
      <c r="K6" s="6">
        <f>IF(J6="","",IF(J6&lt;0,"Vencida",IF(J6&lt;=30,"Vence em até 30 dias",IF(J6&lt;=90,"Vence em até 90 dias","Vigente"))))</f>
        <v/>
      </c>
      <c r="L6" s="2" t="inlineStr">
        <is>
          <t>Carlos Pereira</t>
        </is>
      </c>
      <c r="M6" s="7" t="n">
        <v>2300</v>
      </c>
      <c r="N6" s="2" t="inlineStr">
        <is>
          <t>Bienal</t>
        </is>
      </c>
      <c r="O6" s="4" t="n">
        <v>46258</v>
      </c>
      <c r="P6" s="4" t="n">
        <v>46284</v>
      </c>
      <c r="Q6" s="8" t="inlineStr">
        <is>
          <t>Validar condicionantes junto ao órgão ambiental.</t>
        </is>
      </c>
    </row>
    <row r="7" ht="28" customHeight="1">
      <c r="A7" s="2" t="inlineStr">
        <is>
          <t>LIC-006</t>
        </is>
      </c>
      <c r="B7" s="2" t="inlineStr">
        <is>
          <t>Costa Tecnologia Ltda.</t>
        </is>
      </c>
      <c r="C7" s="3" t="inlineStr">
        <is>
          <t>67.890.123/0001-45</t>
        </is>
      </c>
      <c r="D7" s="2" t="inlineStr">
        <is>
          <t>Certificado de Regularidade do FGTS</t>
        </is>
      </c>
      <c r="E7" s="2" t="inlineStr">
        <is>
          <t>Caixa Econômica Federal</t>
        </is>
      </c>
      <c r="F7" s="2" t="inlineStr">
        <is>
          <t>Rio de Janeiro/RJ</t>
        </is>
      </c>
      <c r="G7" s="2" t="inlineStr">
        <is>
          <t>CRF-2026-857291</t>
        </is>
      </c>
      <c r="H7" s="4" t="n">
        <v>46183</v>
      </c>
      <c r="I7" s="4" t="n">
        <v>46351</v>
      </c>
      <c r="J7" s="5">
        <f>IF(I7="","",I7-TODAY())</f>
        <v/>
      </c>
      <c r="K7" s="6">
        <f>IF(J7="","",IF(J7&lt;0,"Vencida",IF(J7&lt;=30,"Vence em até 30 dias",IF(J7&lt;=90,"Vence em até 90 dias","Vigente"))))</f>
        <v/>
      </c>
      <c r="L7" s="2" t="inlineStr">
        <is>
          <t>Juliana Costa</t>
        </is>
      </c>
      <c r="M7" s="7" t="n">
        <v>180</v>
      </c>
      <c r="N7" s="2" t="inlineStr">
        <is>
          <t>Mensal</t>
        </is>
      </c>
      <c r="O7" s="4" t="n">
        <v>46247</v>
      </c>
      <c r="P7" s="4" t="n">
        <v>46292</v>
      </c>
      <c r="Q7" s="8" t="inlineStr">
        <is>
          <t>Emitir nova certidão no portal da Caixa.</t>
        </is>
      </c>
    </row>
    <row r="8" ht="28" customHeight="1">
      <c r="A8" s="2" t="inlineStr">
        <is>
          <t>LIC-007</t>
        </is>
      </c>
      <c r="B8" s="2" t="inlineStr">
        <is>
          <t>Nordeste Soluções Empresariais Ltda.</t>
        </is>
      </c>
      <c r="C8" s="3" t="inlineStr">
        <is>
          <t>78.901.234/0001-56</t>
        </is>
      </c>
      <c r="D8" s="2" t="inlineStr">
        <is>
          <t>Certidão Negativa de Débitos</t>
        </is>
      </c>
      <c r="E8" s="2" t="inlineStr">
        <is>
          <t>Receita Federal</t>
        </is>
      </c>
      <c r="F8" s="2" t="inlineStr">
        <is>
          <t>Recife/PE</t>
        </is>
      </c>
      <c r="G8" s="2" t="inlineStr">
        <is>
          <t>CND-RFB-2026-10047</t>
        </is>
      </c>
      <c r="H8" s="4" t="n">
        <v>46093</v>
      </c>
      <c r="I8" s="4" t="n">
        <v>46385</v>
      </c>
      <c r="J8" s="5">
        <f>IF(I8="","",I8-TODAY())</f>
        <v/>
      </c>
      <c r="K8" s="6">
        <f>IF(J8="","",IF(J8&lt;0,"Vencida",IF(J8&lt;=30,"Vence em até 30 dias",IF(J8&lt;=90,"Vence em até 90 dias","Vigente"))))</f>
        <v/>
      </c>
      <c r="L8" s="2" t="inlineStr">
        <is>
          <t>Rafael Almeida</t>
        </is>
      </c>
      <c r="M8" s="7" t="n">
        <v>320</v>
      </c>
      <c r="N8" s="2" t="inlineStr">
        <is>
          <t>Semestral</t>
        </is>
      </c>
      <c r="O8" s="4" t="n">
        <v>46236</v>
      </c>
      <c r="P8" s="4" t="n">
        <v>46301</v>
      </c>
      <c r="Q8" s="8" t="inlineStr">
        <is>
          <t>Conferir débitos federais antes da nova emissão.</t>
        </is>
      </c>
    </row>
    <row r="9" ht="28" customHeight="1">
      <c r="A9" s="2" t="inlineStr">
        <is>
          <t>LIC-008</t>
        </is>
      </c>
      <c r="B9" s="2" t="inlineStr">
        <is>
          <t>Engenharia Carioca Projetos Ltda.</t>
        </is>
      </c>
      <c r="C9" s="3" t="inlineStr">
        <is>
          <t>89.012.345/0001-67</t>
        </is>
      </c>
      <c r="D9" s="2" t="inlineStr">
        <is>
          <t>Registro no CREA</t>
        </is>
      </c>
      <c r="E9" s="2" t="inlineStr">
        <is>
          <t>CREA-RJ</t>
        </is>
      </c>
      <c r="F9" s="2" t="inlineStr">
        <is>
          <t>Rio de Janeiro/RJ</t>
        </is>
      </c>
      <c r="G9" s="2" t="inlineStr">
        <is>
          <t>CREA-RJ-2026-6842</t>
        </is>
      </c>
      <c r="H9" s="4" t="n">
        <v>46213</v>
      </c>
      <c r="I9" s="4" t="n">
        <v>46253</v>
      </c>
      <c r="J9" s="5">
        <f>IF(I9="","",I9-TODAY())</f>
        <v/>
      </c>
      <c r="K9" s="6">
        <f>IF(J9="","",IF(J9&lt;0,"Vencida",IF(J9&lt;=30,"Vence em até 30 dias",IF(J9&lt;=90,"Vence em até 90 dias","Vigente"))))</f>
        <v/>
      </c>
      <c r="L9" s="2" t="inlineStr">
        <is>
          <t>Camila Ferreira</t>
        </is>
      </c>
      <c r="M9" s="7" t="n">
        <v>1450</v>
      </c>
      <c r="N9" s="2" t="inlineStr">
        <is>
          <t>Anual</t>
        </is>
      </c>
      <c r="O9" s="4" t="n">
        <v>46267</v>
      </c>
      <c r="P9" s="4" t="n">
        <v>46278</v>
      </c>
      <c r="Q9" s="8" t="inlineStr">
        <is>
          <t>Anuidade e regularidade profissional em conferência.</t>
        </is>
      </c>
    </row>
    <row r="10" ht="28" customHeight="1">
      <c r="A10" s="2" t="inlineStr">
        <is>
          <t>LIC-009</t>
        </is>
      </c>
      <c r="B10" s="2" t="inlineStr">
        <is>
          <t>Bahia Mídia Comunicação Ltda.</t>
        </is>
      </c>
      <c r="C10" s="3" t="inlineStr">
        <is>
          <t>90.123.456/0001-78</t>
        </is>
      </c>
      <c r="D10" s="2" t="inlineStr">
        <is>
          <t>Licença de Publicidade</t>
        </is>
      </c>
      <c r="E10" s="2" t="inlineStr">
        <is>
          <t>Prefeitura de Salvador</t>
        </is>
      </c>
      <c r="F10" s="2" t="inlineStr">
        <is>
          <t>Salvador/BA</t>
        </is>
      </c>
      <c r="G10" s="2" t="inlineStr">
        <is>
          <t>PUB-SSA-2026-5590</t>
        </is>
      </c>
      <c r="H10" s="4" t="n">
        <v>46243</v>
      </c>
      <c r="I10" s="4" t="n">
        <v>46278</v>
      </c>
      <c r="J10" s="5">
        <f>IF(I10="","",I10-TODAY())</f>
        <v/>
      </c>
      <c r="K10" s="6">
        <f>IF(J10="","",IF(J10&lt;0,"Vencida",IF(J10&lt;=30,"Vence em até 30 dias",IF(J10&lt;=90,"Vence em até 90 dias","Vigente"))))</f>
        <v/>
      </c>
      <c r="L10" s="2" t="inlineStr">
        <is>
          <t>Fernanda Lima</t>
        </is>
      </c>
      <c r="M10" s="7" t="n">
        <v>760</v>
      </c>
      <c r="N10" s="2" t="inlineStr">
        <is>
          <t>Anual</t>
        </is>
      </c>
      <c r="O10" s="4" t="n">
        <v>46268</v>
      </c>
      <c r="P10" s="4" t="n">
        <v>46278</v>
      </c>
      <c r="Q10" s="8" t="inlineStr">
        <is>
          <t>Verificar adequação da instalação publicitária.</t>
        </is>
      </c>
    </row>
    <row r="11" ht="28" customHeight="1">
      <c r="A11" s="2" t="n"/>
      <c r="B11" s="2" t="n"/>
      <c r="C11" s="3" t="n"/>
      <c r="D11" s="2" t="n"/>
      <c r="E11" s="2" t="n"/>
      <c r="F11" s="2" t="n"/>
      <c r="G11" s="2" t="n"/>
      <c r="H11" s="4" t="n"/>
      <c r="I11" s="4" t="n"/>
      <c r="J11" s="5">
        <f>IF(I11="","",I11-TODAY())</f>
        <v/>
      </c>
      <c r="K11" s="6">
        <f>IF(J11="","",IF(J11&lt;0,"Vencida",IF(J11&lt;=30,"Vence em até 30 dias",IF(J11&lt;=90,"Vence em até 90 dias","Vigente"))))</f>
        <v/>
      </c>
      <c r="L11" s="2" t="n"/>
      <c r="M11" s="7" t="n"/>
      <c r="N11" s="2" t="n"/>
      <c r="O11" s="4" t="n"/>
      <c r="P11" s="4" t="n"/>
      <c r="Q11" s="8" t="n"/>
    </row>
    <row r="12" ht="28" customHeight="1">
      <c r="A12" s="2" t="n"/>
      <c r="B12" s="2" t="n"/>
      <c r="C12" s="3" t="n"/>
      <c r="D12" s="2" t="n"/>
      <c r="E12" s="2" t="n"/>
      <c r="F12" s="2" t="n"/>
      <c r="G12" s="2" t="n"/>
      <c r="H12" s="4" t="n"/>
      <c r="I12" s="4" t="n"/>
      <c r="J12" s="5">
        <f>IF(I12="","",I12-TODAY())</f>
        <v/>
      </c>
      <c r="K12" s="6">
        <f>IF(J12="","",IF(J12&lt;0,"Vencida",IF(J12&lt;=30,"Vence em até 30 dias",IF(J12&lt;=90,"Vence em até 90 dias","Vigente"))))</f>
        <v/>
      </c>
      <c r="L12" s="2" t="n"/>
      <c r="M12" s="7" t="n"/>
      <c r="N12" s="2" t="n"/>
      <c r="O12" s="4" t="n"/>
      <c r="P12" s="4" t="n"/>
      <c r="Q12" s="8" t="n"/>
    </row>
    <row r="13" ht="28" customHeight="1">
      <c r="A13" s="2" t="n"/>
      <c r="B13" s="2" t="n"/>
      <c r="C13" s="3" t="n"/>
      <c r="D13" s="2" t="n"/>
      <c r="E13" s="2" t="n"/>
      <c r="F13" s="2" t="n"/>
      <c r="G13" s="2" t="n"/>
      <c r="H13" s="4" t="n"/>
      <c r="I13" s="4" t="n"/>
      <c r="J13" s="5">
        <f>IF(I13="","",I13-TODAY())</f>
        <v/>
      </c>
      <c r="K13" s="6">
        <f>IF(J13="","",IF(J13&lt;0,"Vencida",IF(J13&lt;=30,"Vence em até 30 dias",IF(J13&lt;=90,"Vence em até 90 dias","Vigente"))))</f>
        <v/>
      </c>
      <c r="L13" s="2" t="n"/>
      <c r="M13" s="7" t="n"/>
      <c r="N13" s="2" t="n"/>
      <c r="O13" s="4" t="n"/>
      <c r="P13" s="4" t="n"/>
      <c r="Q13" s="8" t="n"/>
    </row>
    <row r="14" ht="28" customHeight="1">
      <c r="A14" s="2" t="n"/>
      <c r="B14" s="2" t="n"/>
      <c r="C14" s="3" t="n"/>
      <c r="D14" s="2" t="n"/>
      <c r="E14" s="2" t="n"/>
      <c r="F14" s="2" t="n"/>
      <c r="G14" s="2" t="n"/>
      <c r="H14" s="4" t="n"/>
      <c r="I14" s="4" t="n"/>
      <c r="J14" s="5">
        <f>IF(I14="","",I14-TODAY())</f>
        <v/>
      </c>
      <c r="K14" s="6">
        <f>IF(J14="","",IF(J14&lt;0,"Vencida",IF(J14&lt;=30,"Vence em até 30 dias",IF(J14&lt;=90,"Vence em até 90 dias","Vigente"))))</f>
        <v/>
      </c>
      <c r="L14" s="2" t="n"/>
      <c r="M14" s="7" t="n"/>
      <c r="N14" s="2" t="n"/>
      <c r="O14" s="4" t="n"/>
      <c r="P14" s="4" t="n"/>
      <c r="Q14" s="8" t="n"/>
    </row>
    <row r="15" ht="28" customHeight="1">
      <c r="A15" s="2" t="n"/>
      <c r="B15" s="2" t="n"/>
      <c r="C15" s="3" t="n"/>
      <c r="D15" s="2" t="n"/>
      <c r="E15" s="2" t="n"/>
      <c r="F15" s="2" t="n"/>
      <c r="G15" s="2" t="n"/>
      <c r="H15" s="4" t="n"/>
      <c r="I15" s="4" t="n"/>
      <c r="J15" s="5">
        <f>IF(I15="","",I15-TODAY())</f>
        <v/>
      </c>
      <c r="K15" s="6">
        <f>IF(J15="","",IF(J15&lt;0,"Vencida",IF(J15&lt;=30,"Vence em até 30 dias",IF(J15&lt;=90,"Vence em até 90 dias","Vigente"))))</f>
        <v/>
      </c>
      <c r="L15" s="2" t="n"/>
      <c r="M15" s="7" t="n"/>
      <c r="N15" s="2" t="n"/>
      <c r="O15" s="4" t="n"/>
      <c r="P15" s="4" t="n"/>
      <c r="Q15" s="8" t="n"/>
    </row>
    <row r="16" ht="28" customHeight="1">
      <c r="A16" s="2" t="n"/>
      <c r="B16" s="2" t="n"/>
      <c r="C16" s="3" t="n"/>
      <c r="D16" s="2" t="n"/>
      <c r="E16" s="2" t="n"/>
      <c r="F16" s="2" t="n"/>
      <c r="G16" s="2" t="n"/>
      <c r="H16" s="4" t="n"/>
      <c r="I16" s="4" t="n"/>
      <c r="J16" s="5">
        <f>IF(I16="","",I16-TODAY())</f>
        <v/>
      </c>
      <c r="K16" s="6">
        <f>IF(J16="","",IF(J16&lt;0,"Vencida",IF(J16&lt;=30,"Vence em até 30 dias",IF(J16&lt;=90,"Vence em até 90 dias","Vigente"))))</f>
        <v/>
      </c>
      <c r="L16" s="2" t="n"/>
      <c r="M16" s="7" t="n"/>
      <c r="N16" s="2" t="n"/>
      <c r="O16" s="4" t="n"/>
      <c r="P16" s="4" t="n"/>
      <c r="Q16" s="8" t="n"/>
    </row>
    <row r="17" ht="28" customHeight="1">
      <c r="A17" s="2" t="n"/>
      <c r="B17" s="2" t="n"/>
      <c r="C17" s="3" t="n"/>
      <c r="D17" s="2" t="n"/>
      <c r="E17" s="2" t="n"/>
      <c r="F17" s="2" t="n"/>
      <c r="G17" s="2" t="n"/>
      <c r="H17" s="4" t="n"/>
      <c r="I17" s="4" t="n"/>
      <c r="J17" s="5">
        <f>IF(I17="","",I17-TODAY())</f>
        <v/>
      </c>
      <c r="K17" s="6">
        <f>IF(J17="","",IF(J17&lt;0,"Vencida",IF(J17&lt;=30,"Vence em até 30 dias",IF(J17&lt;=90,"Vence em até 90 dias","Vigente"))))</f>
        <v/>
      </c>
      <c r="L17" s="2" t="n"/>
      <c r="M17" s="7" t="n"/>
      <c r="N17" s="2" t="n"/>
      <c r="O17" s="4" t="n"/>
      <c r="P17" s="4" t="n"/>
      <c r="Q17" s="8" t="n"/>
    </row>
    <row r="18" ht="28" customHeight="1">
      <c r="A18" s="2" t="n"/>
      <c r="B18" s="2" t="n"/>
      <c r="C18" s="3" t="n"/>
      <c r="D18" s="2" t="n"/>
      <c r="E18" s="2" t="n"/>
      <c r="F18" s="2" t="n"/>
      <c r="G18" s="2" t="n"/>
      <c r="H18" s="4" t="n"/>
      <c r="I18" s="4" t="n"/>
      <c r="J18" s="5">
        <f>IF(I18="","",I18-TODAY())</f>
        <v/>
      </c>
      <c r="K18" s="6">
        <f>IF(J18="","",IF(J18&lt;0,"Vencida",IF(J18&lt;=30,"Vence em até 30 dias",IF(J18&lt;=90,"Vence em até 90 dias","Vigente"))))</f>
        <v/>
      </c>
      <c r="L18" s="2" t="n"/>
      <c r="M18" s="7" t="n"/>
      <c r="N18" s="2" t="n"/>
      <c r="O18" s="4" t="n"/>
      <c r="P18" s="4" t="n"/>
      <c r="Q18" s="8" t="n"/>
    </row>
    <row r="19" ht="28" customHeight="1">
      <c r="A19" s="2" t="n"/>
      <c r="B19" s="2" t="n"/>
      <c r="C19" s="3" t="n"/>
      <c r="D19" s="2" t="n"/>
      <c r="E19" s="2" t="n"/>
      <c r="F19" s="2" t="n"/>
      <c r="G19" s="2" t="n"/>
      <c r="H19" s="4" t="n"/>
      <c r="I19" s="4" t="n"/>
      <c r="J19" s="5">
        <f>IF(I19="","",I19-TODAY())</f>
        <v/>
      </c>
      <c r="K19" s="6">
        <f>IF(J19="","",IF(J19&lt;0,"Vencida",IF(J19&lt;=30,"Vence em até 30 dias",IF(J19&lt;=90,"Vence em até 90 dias","Vigente"))))</f>
        <v/>
      </c>
      <c r="L19" s="2" t="n"/>
      <c r="M19" s="7" t="n"/>
      <c r="N19" s="2" t="n"/>
      <c r="O19" s="4" t="n"/>
      <c r="P19" s="4" t="n"/>
      <c r="Q19" s="8" t="n"/>
    </row>
    <row r="20" ht="28" customHeight="1">
      <c r="A20" s="2" t="n"/>
      <c r="B20" s="2" t="n"/>
      <c r="C20" s="3" t="n"/>
      <c r="D20" s="2" t="n"/>
      <c r="E20" s="2" t="n"/>
      <c r="F20" s="2" t="n"/>
      <c r="G20" s="2" t="n"/>
      <c r="H20" s="4" t="n"/>
      <c r="I20" s="4" t="n"/>
      <c r="J20" s="5">
        <f>IF(I20="","",I20-TODAY())</f>
        <v/>
      </c>
      <c r="K20" s="6">
        <f>IF(J20="","",IF(J20&lt;0,"Vencida",IF(J20&lt;=30,"Vence em até 30 dias",IF(J20&lt;=90,"Vence em até 90 dias","Vigente"))))</f>
        <v/>
      </c>
      <c r="L20" s="2" t="n"/>
      <c r="M20" s="7" t="n"/>
      <c r="N20" s="2" t="n"/>
      <c r="O20" s="4" t="n"/>
      <c r="P20" s="4" t="n"/>
      <c r="Q20" s="8" t="n"/>
    </row>
    <row r="21" ht="28" customHeight="1">
      <c r="A21" s="2" t="n"/>
      <c r="B21" s="2" t="n"/>
      <c r="C21" s="3" t="n"/>
      <c r="D21" s="2" t="n"/>
      <c r="E21" s="2" t="n"/>
      <c r="F21" s="2" t="n"/>
      <c r="G21" s="2" t="n"/>
      <c r="H21" s="4" t="n"/>
      <c r="I21" s="4" t="n"/>
      <c r="J21" s="5">
        <f>IF(I21="","",I21-TODAY())</f>
        <v/>
      </c>
      <c r="K21" s="6">
        <f>IF(J21="","",IF(J21&lt;0,"Vencida",IF(J21&lt;=30,"Vence em até 30 dias",IF(J21&lt;=90,"Vence em até 90 dias","Vigente"))))</f>
        <v/>
      </c>
      <c r="L21" s="2" t="n"/>
      <c r="M21" s="7" t="n"/>
      <c r="N21" s="2" t="n"/>
      <c r="O21" s="4" t="n"/>
      <c r="P21" s="4" t="n"/>
      <c r="Q21" s="8" t="n"/>
    </row>
    <row r="22" ht="28" customHeight="1">
      <c r="A22" s="2" t="n"/>
      <c r="B22" s="2" t="n"/>
      <c r="C22" s="3" t="n"/>
      <c r="D22" s="2" t="n"/>
      <c r="E22" s="2" t="n"/>
      <c r="F22" s="2" t="n"/>
      <c r="G22" s="2" t="n"/>
      <c r="H22" s="4" t="n"/>
      <c r="I22" s="4" t="n"/>
      <c r="J22" s="5">
        <f>IF(I22="","",I22-TODAY())</f>
        <v/>
      </c>
      <c r="K22" s="6">
        <f>IF(J22="","",IF(J22&lt;0,"Vencida",IF(J22&lt;=30,"Vence em até 30 dias",IF(J22&lt;=90,"Vence em até 90 dias","Vigente"))))</f>
        <v/>
      </c>
      <c r="L22" s="2" t="n"/>
      <c r="M22" s="7" t="n"/>
      <c r="N22" s="2" t="n"/>
      <c r="O22" s="4" t="n"/>
      <c r="P22" s="4" t="n"/>
      <c r="Q22" s="8" t="n"/>
    </row>
    <row r="23" ht="28" customHeight="1">
      <c r="A23" s="2" t="n"/>
      <c r="B23" s="2" t="n"/>
      <c r="C23" s="3" t="n"/>
      <c r="D23" s="2" t="n"/>
      <c r="E23" s="2" t="n"/>
      <c r="F23" s="2" t="n"/>
      <c r="G23" s="2" t="n"/>
      <c r="H23" s="4" t="n"/>
      <c r="I23" s="4" t="n"/>
      <c r="J23" s="5">
        <f>IF(I23="","",I23-TODAY())</f>
        <v/>
      </c>
      <c r="K23" s="6">
        <f>IF(J23="","",IF(J23&lt;0,"Vencida",IF(J23&lt;=30,"Vence em até 30 dias",IF(J23&lt;=90,"Vence em até 90 dias","Vigente"))))</f>
        <v/>
      </c>
      <c r="L23" s="2" t="n"/>
      <c r="M23" s="7" t="n"/>
      <c r="N23" s="2" t="n"/>
      <c r="O23" s="4" t="n"/>
      <c r="P23" s="4" t="n"/>
      <c r="Q23" s="8" t="n"/>
    </row>
    <row r="24" ht="28" customHeight="1">
      <c r="A24" s="2" t="n"/>
      <c r="B24" s="2" t="n"/>
      <c r="C24" s="3" t="n"/>
      <c r="D24" s="2" t="n"/>
      <c r="E24" s="2" t="n"/>
      <c r="F24" s="2" t="n"/>
      <c r="G24" s="2" t="n"/>
      <c r="H24" s="4" t="n"/>
      <c r="I24" s="4" t="n"/>
      <c r="J24" s="5">
        <f>IF(I24="","",I24-TODAY())</f>
        <v/>
      </c>
      <c r="K24" s="6">
        <f>IF(J24="","",IF(J24&lt;0,"Vencida",IF(J24&lt;=30,"Vence em até 30 dias",IF(J24&lt;=90,"Vence em até 90 dias","Vigente"))))</f>
        <v/>
      </c>
      <c r="L24" s="2" t="n"/>
      <c r="M24" s="7" t="n"/>
      <c r="N24" s="2" t="n"/>
      <c r="O24" s="4" t="n"/>
      <c r="P24" s="4" t="n"/>
      <c r="Q24" s="8" t="n"/>
    </row>
    <row r="25" ht="28" customHeight="1">
      <c r="A25" s="2" t="n"/>
      <c r="B25" s="2" t="n"/>
      <c r="C25" s="3" t="n"/>
      <c r="D25" s="2" t="n"/>
      <c r="E25" s="2" t="n"/>
      <c r="F25" s="2" t="n"/>
      <c r="G25" s="2" t="n"/>
      <c r="H25" s="4" t="n"/>
      <c r="I25" s="4" t="n"/>
      <c r="J25" s="5">
        <f>IF(I25="","",I25-TODAY())</f>
        <v/>
      </c>
      <c r="K25" s="6">
        <f>IF(J25="","",IF(J25&lt;0,"Vencida",IF(J25&lt;=30,"Vence em até 30 dias",IF(J25&lt;=90,"Vence em até 90 dias","Vigente"))))</f>
        <v/>
      </c>
      <c r="L25" s="2" t="n"/>
      <c r="M25" s="7" t="n"/>
      <c r="N25" s="2" t="n"/>
      <c r="O25" s="4" t="n"/>
      <c r="P25" s="4" t="n"/>
      <c r="Q25" s="8" t="n"/>
    </row>
    <row r="26" ht="28" customHeight="1">
      <c r="A26" s="2" t="n"/>
      <c r="B26" s="2" t="n"/>
      <c r="C26" s="3" t="n"/>
      <c r="D26" s="2" t="n"/>
      <c r="E26" s="2" t="n"/>
      <c r="F26" s="2" t="n"/>
      <c r="G26" s="2" t="n"/>
      <c r="H26" s="4" t="n"/>
      <c r="I26" s="4" t="n"/>
      <c r="J26" s="5">
        <f>IF(I26="","",I26-TODAY())</f>
        <v/>
      </c>
      <c r="K26" s="6">
        <f>IF(J26="","",IF(J26&lt;0,"Vencida",IF(J26&lt;=30,"Vence em até 30 dias",IF(J26&lt;=90,"Vence em até 90 dias","Vigente"))))</f>
        <v/>
      </c>
      <c r="L26" s="2" t="n"/>
      <c r="M26" s="7" t="n"/>
      <c r="N26" s="2" t="n"/>
      <c r="O26" s="4" t="n"/>
      <c r="P26" s="4" t="n"/>
      <c r="Q26" s="8" t="n"/>
    </row>
    <row r="27" ht="28" customHeight="1">
      <c r="A27" s="2" t="n"/>
      <c r="B27" s="2" t="n"/>
      <c r="C27" s="3" t="n"/>
      <c r="D27" s="2" t="n"/>
      <c r="E27" s="2" t="n"/>
      <c r="F27" s="2" t="n"/>
      <c r="G27" s="2" t="n"/>
      <c r="H27" s="4" t="n"/>
      <c r="I27" s="4" t="n"/>
      <c r="J27" s="5">
        <f>IF(I27="","",I27-TODAY())</f>
        <v/>
      </c>
      <c r="K27" s="6">
        <f>IF(J27="","",IF(J27&lt;0,"Vencida",IF(J27&lt;=30,"Vence em até 30 dias",IF(J27&lt;=90,"Vence em até 90 dias","Vigente"))))</f>
        <v/>
      </c>
      <c r="L27" s="2" t="n"/>
      <c r="M27" s="7" t="n"/>
      <c r="N27" s="2" t="n"/>
      <c r="O27" s="4" t="n"/>
      <c r="P27" s="4" t="n"/>
      <c r="Q27" s="8" t="n"/>
    </row>
    <row r="28" ht="28" customHeight="1">
      <c r="A28" s="2" t="n"/>
      <c r="B28" s="2" t="n"/>
      <c r="C28" s="3" t="n"/>
      <c r="D28" s="2" t="n"/>
      <c r="E28" s="2" t="n"/>
      <c r="F28" s="2" t="n"/>
      <c r="G28" s="2" t="n"/>
      <c r="H28" s="4" t="n"/>
      <c r="I28" s="4" t="n"/>
      <c r="J28" s="5">
        <f>IF(I28="","",I28-TODAY())</f>
        <v/>
      </c>
      <c r="K28" s="6">
        <f>IF(J28="","",IF(J28&lt;0,"Vencida",IF(J28&lt;=30,"Vence em até 30 dias",IF(J28&lt;=90,"Vence em até 90 dias","Vigente"))))</f>
        <v/>
      </c>
      <c r="L28" s="2" t="n"/>
      <c r="M28" s="7" t="n"/>
      <c r="N28" s="2" t="n"/>
      <c r="O28" s="4" t="n"/>
      <c r="P28" s="4" t="n"/>
      <c r="Q28" s="8" t="n"/>
    </row>
    <row r="29" ht="28" customHeight="1">
      <c r="A29" s="2" t="n"/>
      <c r="B29" s="2" t="n"/>
      <c r="C29" s="3" t="n"/>
      <c r="D29" s="2" t="n"/>
      <c r="E29" s="2" t="n"/>
      <c r="F29" s="2" t="n"/>
      <c r="G29" s="2" t="n"/>
      <c r="H29" s="4" t="n"/>
      <c r="I29" s="4" t="n"/>
      <c r="J29" s="5">
        <f>IF(I29="","",I29-TODAY())</f>
        <v/>
      </c>
      <c r="K29" s="6">
        <f>IF(J29="","",IF(J29&lt;0,"Vencida",IF(J29&lt;=30,"Vence em até 30 dias",IF(J29&lt;=90,"Vence em até 90 dias","Vigente"))))</f>
        <v/>
      </c>
      <c r="L29" s="2" t="n"/>
      <c r="M29" s="7" t="n"/>
      <c r="N29" s="2" t="n"/>
      <c r="O29" s="4" t="n"/>
      <c r="P29" s="4" t="n"/>
      <c r="Q29" s="8" t="n"/>
    </row>
    <row r="30" ht="28" customHeight="1">
      <c r="A30" s="2" t="n"/>
      <c r="B30" s="2" t="n"/>
      <c r="C30" s="3" t="n"/>
      <c r="D30" s="2" t="n"/>
      <c r="E30" s="2" t="n"/>
      <c r="F30" s="2" t="n"/>
      <c r="G30" s="2" t="n"/>
      <c r="H30" s="4" t="n"/>
      <c r="I30" s="4" t="n"/>
      <c r="J30" s="5">
        <f>IF(I30="","",I30-TODAY())</f>
        <v/>
      </c>
      <c r="K30" s="6">
        <f>IF(J30="","",IF(J30&lt;0,"Vencida",IF(J30&lt;=30,"Vence em até 30 dias",IF(J30&lt;=90,"Vence em até 90 dias","Vigente"))))</f>
        <v/>
      </c>
      <c r="L30" s="2" t="n"/>
      <c r="M30" s="7" t="n"/>
      <c r="N30" s="2" t="n"/>
      <c r="O30" s="4" t="n"/>
      <c r="P30" s="4" t="n"/>
      <c r="Q30" s="8" t="n"/>
    </row>
    <row r="31" ht="28" customHeight="1">
      <c r="A31" s="2" t="n"/>
      <c r="B31" s="2" t="n"/>
      <c r="C31" s="3" t="n"/>
      <c r="D31" s="2" t="n"/>
      <c r="E31" s="2" t="n"/>
      <c r="F31" s="2" t="n"/>
      <c r="G31" s="2" t="n"/>
      <c r="H31" s="4" t="n"/>
      <c r="I31" s="4" t="n"/>
      <c r="J31" s="5">
        <f>IF(I31="","",I31-TODAY())</f>
        <v/>
      </c>
      <c r="K31" s="6">
        <f>IF(J31="","",IF(J31&lt;0,"Vencida",IF(J31&lt;=30,"Vence em até 30 dias",IF(J31&lt;=90,"Vence em até 90 dias","Vigente"))))</f>
        <v/>
      </c>
      <c r="L31" s="2" t="n"/>
      <c r="M31" s="7" t="n"/>
      <c r="N31" s="2" t="n"/>
      <c r="O31" s="4" t="n"/>
      <c r="P31" s="4" t="n"/>
      <c r="Q31" s="8" t="n"/>
    </row>
    <row r="32" ht="28" customHeight="1">
      <c r="A32" s="2" t="n"/>
      <c r="B32" s="2" t="n"/>
      <c r="C32" s="3" t="n"/>
      <c r="D32" s="2" t="n"/>
      <c r="E32" s="2" t="n"/>
      <c r="F32" s="2" t="n"/>
      <c r="G32" s="2" t="n"/>
      <c r="H32" s="4" t="n"/>
      <c r="I32" s="4" t="n"/>
      <c r="J32" s="5">
        <f>IF(I32="","",I32-TODAY())</f>
        <v/>
      </c>
      <c r="K32" s="6">
        <f>IF(J32="","",IF(J32&lt;0,"Vencida",IF(J32&lt;=30,"Vence em até 30 dias",IF(J32&lt;=90,"Vence em até 90 dias","Vigente"))))</f>
        <v/>
      </c>
      <c r="L32" s="2" t="n"/>
      <c r="M32" s="7" t="n"/>
      <c r="N32" s="2" t="n"/>
      <c r="O32" s="4" t="n"/>
      <c r="P32" s="4" t="n"/>
      <c r="Q32" s="8" t="n"/>
    </row>
    <row r="33" ht="28" customHeight="1">
      <c r="A33" s="2" t="n"/>
      <c r="B33" s="2" t="n"/>
      <c r="C33" s="3" t="n"/>
      <c r="D33" s="2" t="n"/>
      <c r="E33" s="2" t="n"/>
      <c r="F33" s="2" t="n"/>
      <c r="G33" s="2" t="n"/>
      <c r="H33" s="4" t="n"/>
      <c r="I33" s="4" t="n"/>
      <c r="J33" s="5">
        <f>IF(I33="","",I33-TODAY())</f>
        <v/>
      </c>
      <c r="K33" s="6">
        <f>IF(J33="","",IF(J33&lt;0,"Vencida",IF(J33&lt;=30,"Vence em até 30 dias",IF(J33&lt;=90,"Vence em até 90 dias","Vigente"))))</f>
        <v/>
      </c>
      <c r="L33" s="2" t="n"/>
      <c r="M33" s="7" t="n"/>
      <c r="N33" s="2" t="n"/>
      <c r="O33" s="4" t="n"/>
      <c r="P33" s="4" t="n"/>
      <c r="Q33" s="8" t="n"/>
    </row>
    <row r="34" ht="28" customHeight="1">
      <c r="A34" s="2" t="n"/>
      <c r="B34" s="2" t="n"/>
      <c r="C34" s="3" t="n"/>
      <c r="D34" s="2" t="n"/>
      <c r="E34" s="2" t="n"/>
      <c r="F34" s="2" t="n"/>
      <c r="G34" s="2" t="n"/>
      <c r="H34" s="4" t="n"/>
      <c r="I34" s="4" t="n"/>
      <c r="J34" s="5">
        <f>IF(I34="","",I34-TODAY())</f>
        <v/>
      </c>
      <c r="K34" s="6">
        <f>IF(J34="","",IF(J34&lt;0,"Vencida",IF(J34&lt;=30,"Vence em até 30 dias",IF(J34&lt;=90,"Vence em até 90 dias","Vigente"))))</f>
        <v/>
      </c>
      <c r="L34" s="2" t="n"/>
      <c r="M34" s="7" t="n"/>
      <c r="N34" s="2" t="n"/>
      <c r="O34" s="4" t="n"/>
      <c r="P34" s="4" t="n"/>
      <c r="Q34" s="8" t="n"/>
    </row>
    <row r="35" ht="28" customHeight="1">
      <c r="A35" s="2" t="n"/>
      <c r="B35" s="2" t="n"/>
      <c r="C35" s="3" t="n"/>
      <c r="D35" s="2" t="n"/>
      <c r="E35" s="2" t="n"/>
      <c r="F35" s="2" t="n"/>
      <c r="G35" s="2" t="n"/>
      <c r="H35" s="4" t="n"/>
      <c r="I35" s="4" t="n"/>
      <c r="J35" s="5">
        <f>IF(I35="","",I35-TODAY())</f>
        <v/>
      </c>
      <c r="K35" s="6">
        <f>IF(J35="","",IF(J35&lt;0,"Vencida",IF(J35&lt;=30,"Vence em até 30 dias",IF(J35&lt;=90,"Vence em até 90 dias","Vigente"))))</f>
        <v/>
      </c>
      <c r="L35" s="2" t="n"/>
      <c r="M35" s="7" t="n"/>
      <c r="N35" s="2" t="n"/>
      <c r="O35" s="4" t="n"/>
      <c r="P35" s="4" t="n"/>
      <c r="Q35" s="8" t="n"/>
    </row>
    <row r="36" ht="28" customHeight="1">
      <c r="A36" s="2" t="n"/>
      <c r="B36" s="2" t="n"/>
      <c r="C36" s="3" t="n"/>
      <c r="D36" s="2" t="n"/>
      <c r="E36" s="2" t="n"/>
      <c r="F36" s="2" t="n"/>
      <c r="G36" s="2" t="n"/>
      <c r="H36" s="4" t="n"/>
      <c r="I36" s="4" t="n"/>
      <c r="J36" s="5">
        <f>IF(I36="","",I36-TODAY())</f>
        <v/>
      </c>
      <c r="K36" s="6">
        <f>IF(J36="","",IF(J36&lt;0,"Vencida",IF(J36&lt;=30,"Vence em até 30 dias",IF(J36&lt;=90,"Vence em até 90 dias","Vigente"))))</f>
        <v/>
      </c>
      <c r="L36" s="2" t="n"/>
      <c r="M36" s="7" t="n"/>
      <c r="N36" s="2" t="n"/>
      <c r="O36" s="4" t="n"/>
      <c r="P36" s="4" t="n"/>
      <c r="Q36" s="8" t="n"/>
    </row>
    <row r="37" ht="28" customHeight="1">
      <c r="A37" s="2" t="n"/>
      <c r="B37" s="2" t="n"/>
      <c r="C37" s="3" t="n"/>
      <c r="D37" s="2" t="n"/>
      <c r="E37" s="2" t="n"/>
      <c r="F37" s="2" t="n"/>
      <c r="G37" s="2" t="n"/>
      <c r="H37" s="4" t="n"/>
      <c r="I37" s="4" t="n"/>
      <c r="J37" s="5">
        <f>IF(I37="","",I37-TODAY())</f>
        <v/>
      </c>
      <c r="K37" s="6">
        <f>IF(J37="","",IF(J37&lt;0,"Vencida",IF(J37&lt;=30,"Vence em até 30 dias",IF(J37&lt;=90,"Vence em até 90 dias","Vigente"))))</f>
        <v/>
      </c>
      <c r="L37" s="2" t="n"/>
      <c r="M37" s="7" t="n"/>
      <c r="N37" s="2" t="n"/>
      <c r="O37" s="4" t="n"/>
      <c r="P37" s="4" t="n"/>
      <c r="Q37" s="8" t="n"/>
    </row>
    <row r="38" ht="28" customHeight="1">
      <c r="A38" s="2" t="n"/>
      <c r="B38" s="2" t="n"/>
      <c r="C38" s="3" t="n"/>
      <c r="D38" s="2" t="n"/>
      <c r="E38" s="2" t="n"/>
      <c r="F38" s="2" t="n"/>
      <c r="G38" s="2" t="n"/>
      <c r="H38" s="4" t="n"/>
      <c r="I38" s="4" t="n"/>
      <c r="J38" s="5">
        <f>IF(I38="","",I38-TODAY())</f>
        <v/>
      </c>
      <c r="K38" s="6">
        <f>IF(J38="","",IF(J38&lt;0,"Vencida",IF(J38&lt;=30,"Vence em até 30 dias",IF(J38&lt;=90,"Vence em até 90 dias","Vigente"))))</f>
        <v/>
      </c>
      <c r="L38" s="2" t="n"/>
      <c r="M38" s="7" t="n"/>
      <c r="N38" s="2" t="n"/>
      <c r="O38" s="4" t="n"/>
      <c r="P38" s="4" t="n"/>
      <c r="Q38" s="8" t="n"/>
    </row>
    <row r="39" ht="28" customHeight="1">
      <c r="A39" s="2" t="n"/>
      <c r="B39" s="2" t="n"/>
      <c r="C39" s="3" t="n"/>
      <c r="D39" s="2" t="n"/>
      <c r="E39" s="2" t="n"/>
      <c r="F39" s="2" t="n"/>
      <c r="G39" s="2" t="n"/>
      <c r="H39" s="4" t="n"/>
      <c r="I39" s="4" t="n"/>
      <c r="J39" s="5">
        <f>IF(I39="","",I39-TODAY())</f>
        <v/>
      </c>
      <c r="K39" s="6">
        <f>IF(J39="","",IF(J39&lt;0,"Vencida",IF(J39&lt;=30,"Vence em até 30 dias",IF(J39&lt;=90,"Vence em até 90 dias","Vigente"))))</f>
        <v/>
      </c>
      <c r="L39" s="2" t="n"/>
      <c r="M39" s="7" t="n"/>
      <c r="N39" s="2" t="n"/>
      <c r="O39" s="4" t="n"/>
      <c r="P39" s="4" t="n"/>
      <c r="Q39" s="8" t="n"/>
    </row>
    <row r="40" ht="28" customHeight="1">
      <c r="A40" s="2" t="n"/>
      <c r="B40" s="2" t="n"/>
      <c r="C40" s="3" t="n"/>
      <c r="D40" s="2" t="n"/>
      <c r="E40" s="2" t="n"/>
      <c r="F40" s="2" t="n"/>
      <c r="G40" s="2" t="n"/>
      <c r="H40" s="4" t="n"/>
      <c r="I40" s="4" t="n"/>
      <c r="J40" s="5">
        <f>IF(I40="","",I40-TODAY())</f>
        <v/>
      </c>
      <c r="K40" s="6">
        <f>IF(J40="","",IF(J40&lt;0,"Vencida",IF(J40&lt;=30,"Vence em até 30 dias",IF(J40&lt;=90,"Vence em até 90 dias","Vigente"))))</f>
        <v/>
      </c>
      <c r="L40" s="2" t="n"/>
      <c r="M40" s="7" t="n"/>
      <c r="N40" s="2" t="n"/>
      <c r="O40" s="4" t="n"/>
      <c r="P40" s="4" t="n"/>
      <c r="Q40" s="8" t="n"/>
    </row>
    <row r="41" ht="28" customHeight="1">
      <c r="A41" s="2" t="n"/>
      <c r="B41" s="2" t="n"/>
      <c r="C41" s="3" t="n"/>
      <c r="D41" s="2" t="n"/>
      <c r="E41" s="2" t="n"/>
      <c r="F41" s="2" t="n"/>
      <c r="G41" s="2" t="n"/>
      <c r="H41" s="4" t="n"/>
      <c r="I41" s="4" t="n"/>
      <c r="J41" s="5">
        <f>IF(I41="","",I41-TODAY())</f>
        <v/>
      </c>
      <c r="K41" s="6">
        <f>IF(J41="","",IF(J41&lt;0,"Vencida",IF(J41&lt;=30,"Vence em até 30 dias",IF(J41&lt;=90,"Vence em até 90 dias","Vigente"))))</f>
        <v/>
      </c>
      <c r="L41" s="2" t="n"/>
      <c r="M41" s="7" t="n"/>
      <c r="N41" s="2" t="n"/>
      <c r="O41" s="4" t="n"/>
      <c r="P41" s="4" t="n"/>
      <c r="Q41" s="8" t="n"/>
    </row>
    <row r="42" ht="28" customHeight="1">
      <c r="A42" s="2" t="n"/>
      <c r="B42" s="2" t="n"/>
      <c r="C42" s="3" t="n"/>
      <c r="D42" s="2" t="n"/>
      <c r="E42" s="2" t="n"/>
      <c r="F42" s="2" t="n"/>
      <c r="G42" s="2" t="n"/>
      <c r="H42" s="4" t="n"/>
      <c r="I42" s="4" t="n"/>
      <c r="J42" s="5">
        <f>IF(I42="","",I42-TODAY())</f>
        <v/>
      </c>
      <c r="K42" s="6">
        <f>IF(J42="","",IF(J42&lt;0,"Vencida",IF(J42&lt;=30,"Vence em até 30 dias",IF(J42&lt;=90,"Vence em até 90 dias","Vigente"))))</f>
        <v/>
      </c>
      <c r="L42" s="2" t="n"/>
      <c r="M42" s="7" t="n"/>
      <c r="N42" s="2" t="n"/>
      <c r="O42" s="4" t="n"/>
      <c r="P42" s="4" t="n"/>
      <c r="Q42" s="8" t="n"/>
    </row>
    <row r="43" ht="28" customHeight="1">
      <c r="A43" s="2" t="n"/>
      <c r="B43" s="2" t="n"/>
      <c r="C43" s="3" t="n"/>
      <c r="D43" s="2" t="n"/>
      <c r="E43" s="2" t="n"/>
      <c r="F43" s="2" t="n"/>
      <c r="G43" s="2" t="n"/>
      <c r="H43" s="4" t="n"/>
      <c r="I43" s="4" t="n"/>
      <c r="J43" s="5">
        <f>IF(I43="","",I43-TODAY())</f>
        <v/>
      </c>
      <c r="K43" s="6">
        <f>IF(J43="","",IF(J43&lt;0,"Vencida",IF(J43&lt;=30,"Vence em até 30 dias",IF(J43&lt;=90,"Vence em até 90 dias","Vigente"))))</f>
        <v/>
      </c>
      <c r="L43" s="2" t="n"/>
      <c r="M43" s="7" t="n"/>
      <c r="N43" s="2" t="n"/>
      <c r="O43" s="4" t="n"/>
      <c r="P43" s="4" t="n"/>
      <c r="Q43" s="8" t="n"/>
    </row>
    <row r="44" ht="28" customHeight="1">
      <c r="A44" s="2" t="n"/>
      <c r="B44" s="2" t="n"/>
      <c r="C44" s="3" t="n"/>
      <c r="D44" s="2" t="n"/>
      <c r="E44" s="2" t="n"/>
      <c r="F44" s="2" t="n"/>
      <c r="G44" s="2" t="n"/>
      <c r="H44" s="4" t="n"/>
      <c r="I44" s="4" t="n"/>
      <c r="J44" s="5">
        <f>IF(I44="","",I44-TODAY())</f>
        <v/>
      </c>
      <c r="K44" s="6">
        <f>IF(J44="","",IF(J44&lt;0,"Vencida",IF(J44&lt;=30,"Vence em até 30 dias",IF(J44&lt;=90,"Vence em até 90 dias","Vigente"))))</f>
        <v/>
      </c>
      <c r="L44" s="2" t="n"/>
      <c r="M44" s="7" t="n"/>
      <c r="N44" s="2" t="n"/>
      <c r="O44" s="4" t="n"/>
      <c r="P44" s="4" t="n"/>
      <c r="Q44" s="8" t="n"/>
    </row>
    <row r="45" ht="28" customHeight="1">
      <c r="A45" s="2" t="n"/>
      <c r="B45" s="2" t="n"/>
      <c r="C45" s="3" t="n"/>
      <c r="D45" s="2" t="n"/>
      <c r="E45" s="2" t="n"/>
      <c r="F45" s="2" t="n"/>
      <c r="G45" s="2" t="n"/>
      <c r="H45" s="4" t="n"/>
      <c r="I45" s="4" t="n"/>
      <c r="J45" s="5">
        <f>IF(I45="","",I45-TODAY())</f>
        <v/>
      </c>
      <c r="K45" s="6">
        <f>IF(J45="","",IF(J45&lt;0,"Vencida",IF(J45&lt;=30,"Vence em até 30 dias",IF(J45&lt;=90,"Vence em até 90 dias","Vigente"))))</f>
        <v/>
      </c>
      <c r="L45" s="2" t="n"/>
      <c r="M45" s="7" t="n"/>
      <c r="N45" s="2" t="n"/>
      <c r="O45" s="4" t="n"/>
      <c r="P45" s="4" t="n"/>
      <c r="Q45" s="8" t="n"/>
    </row>
    <row r="46" ht="28" customHeight="1">
      <c r="A46" s="2" t="n"/>
      <c r="B46" s="2" t="n"/>
      <c r="C46" s="3" t="n"/>
      <c r="D46" s="2" t="n"/>
      <c r="E46" s="2" t="n"/>
      <c r="F46" s="2" t="n"/>
      <c r="G46" s="2" t="n"/>
      <c r="H46" s="4" t="n"/>
      <c r="I46" s="4" t="n"/>
      <c r="J46" s="5">
        <f>IF(I46="","",I46-TODAY())</f>
        <v/>
      </c>
      <c r="K46" s="6">
        <f>IF(J46="","",IF(J46&lt;0,"Vencida",IF(J46&lt;=30,"Vence em até 30 dias",IF(J46&lt;=90,"Vence em até 90 dias","Vigente"))))</f>
        <v/>
      </c>
      <c r="L46" s="2" t="n"/>
      <c r="M46" s="7" t="n"/>
      <c r="N46" s="2" t="n"/>
      <c r="O46" s="4" t="n"/>
      <c r="P46" s="4" t="n"/>
      <c r="Q46" s="8" t="n"/>
    </row>
    <row r="47" ht="28" customHeight="1">
      <c r="A47" s="2" t="n"/>
      <c r="B47" s="2" t="n"/>
      <c r="C47" s="3" t="n"/>
      <c r="D47" s="2" t="n"/>
      <c r="E47" s="2" t="n"/>
      <c r="F47" s="2" t="n"/>
      <c r="G47" s="2" t="n"/>
      <c r="H47" s="4" t="n"/>
      <c r="I47" s="4" t="n"/>
      <c r="J47" s="5">
        <f>IF(I47="","",I47-TODAY())</f>
        <v/>
      </c>
      <c r="K47" s="6">
        <f>IF(J47="","",IF(J47&lt;0,"Vencida",IF(J47&lt;=30,"Vence em até 30 dias",IF(J47&lt;=90,"Vence em até 90 dias","Vigente"))))</f>
        <v/>
      </c>
      <c r="L47" s="2" t="n"/>
      <c r="M47" s="7" t="n"/>
      <c r="N47" s="2" t="n"/>
      <c r="O47" s="4" t="n"/>
      <c r="P47" s="4" t="n"/>
      <c r="Q47" s="8" t="n"/>
    </row>
    <row r="48" ht="28" customHeight="1">
      <c r="A48" s="2" t="n"/>
      <c r="B48" s="2" t="n"/>
      <c r="C48" s="3" t="n"/>
      <c r="D48" s="2" t="n"/>
      <c r="E48" s="2" t="n"/>
      <c r="F48" s="2" t="n"/>
      <c r="G48" s="2" t="n"/>
      <c r="H48" s="4" t="n"/>
      <c r="I48" s="4" t="n"/>
      <c r="J48" s="5">
        <f>IF(I48="","",I48-TODAY())</f>
        <v/>
      </c>
      <c r="K48" s="6">
        <f>IF(J48="","",IF(J48&lt;0,"Vencida",IF(J48&lt;=30,"Vence em até 30 dias",IF(J48&lt;=90,"Vence em até 90 dias","Vigente"))))</f>
        <v/>
      </c>
      <c r="L48" s="2" t="n"/>
      <c r="M48" s="7" t="n"/>
      <c r="N48" s="2" t="n"/>
      <c r="O48" s="4" t="n"/>
      <c r="P48" s="4" t="n"/>
      <c r="Q48" s="8" t="n"/>
    </row>
    <row r="49" ht="28" customHeight="1">
      <c r="A49" s="2" t="n"/>
      <c r="B49" s="2" t="n"/>
      <c r="C49" s="3" t="n"/>
      <c r="D49" s="2" t="n"/>
      <c r="E49" s="2" t="n"/>
      <c r="F49" s="2" t="n"/>
      <c r="G49" s="2" t="n"/>
      <c r="H49" s="4" t="n"/>
      <c r="I49" s="4" t="n"/>
      <c r="J49" s="5">
        <f>IF(I49="","",I49-TODAY())</f>
        <v/>
      </c>
      <c r="K49" s="6">
        <f>IF(J49="","",IF(J49&lt;0,"Vencida",IF(J49&lt;=30,"Vence em até 30 dias",IF(J49&lt;=90,"Vence em até 90 dias","Vigente"))))</f>
        <v/>
      </c>
      <c r="L49" s="2" t="n"/>
      <c r="M49" s="7" t="n"/>
      <c r="N49" s="2" t="n"/>
      <c r="O49" s="4" t="n"/>
      <c r="P49" s="4" t="n"/>
      <c r="Q49" s="8" t="n"/>
    </row>
    <row r="50" ht="28" customHeight="1">
      <c r="A50" s="2" t="n"/>
      <c r="B50" s="2" t="n"/>
      <c r="C50" s="3" t="n"/>
      <c r="D50" s="2" t="n"/>
      <c r="E50" s="2" t="n"/>
      <c r="F50" s="2" t="n"/>
      <c r="G50" s="2" t="n"/>
      <c r="H50" s="4" t="n"/>
      <c r="I50" s="4" t="n"/>
      <c r="J50" s="5">
        <f>IF(I50="","",I50-TODAY())</f>
        <v/>
      </c>
      <c r="K50" s="6">
        <f>IF(J50="","",IF(J50&lt;0,"Vencida",IF(J50&lt;=30,"Vence em até 30 dias",IF(J50&lt;=90,"Vence em até 90 dias","Vigente"))))</f>
        <v/>
      </c>
      <c r="L50" s="2" t="n"/>
      <c r="M50" s="7" t="n"/>
      <c r="N50" s="2" t="n"/>
      <c r="O50" s="4" t="n"/>
      <c r="P50" s="4" t="n"/>
      <c r="Q50" s="8" t="n"/>
    </row>
    <row r="51" ht="28" customHeight="1">
      <c r="A51" s="2" t="n"/>
      <c r="B51" s="2" t="n"/>
      <c r="C51" s="3" t="n"/>
      <c r="D51" s="2" t="n"/>
      <c r="E51" s="2" t="n"/>
      <c r="F51" s="2" t="n"/>
      <c r="G51" s="2" t="n"/>
      <c r="H51" s="4" t="n"/>
      <c r="I51" s="4" t="n"/>
      <c r="J51" s="5">
        <f>IF(I51="","",I51-TODAY())</f>
        <v/>
      </c>
      <c r="K51" s="6">
        <f>IF(J51="","",IF(J51&lt;0,"Vencida",IF(J51&lt;=30,"Vence em até 30 dias",IF(J51&lt;=90,"Vence em até 90 dias","Vigente"))))</f>
        <v/>
      </c>
      <c r="L51" s="2" t="n"/>
      <c r="M51" s="7" t="n"/>
      <c r="N51" s="2" t="n"/>
      <c r="O51" s="4" t="n"/>
      <c r="P51" s="4" t="n"/>
      <c r="Q51" s="8" t="n"/>
    </row>
    <row r="52" ht="28" customHeight="1">
      <c r="A52" s="2" t="n"/>
      <c r="B52" s="2" t="n"/>
      <c r="C52" s="3" t="n"/>
      <c r="D52" s="2" t="n"/>
      <c r="E52" s="2" t="n"/>
      <c r="F52" s="2" t="n"/>
      <c r="G52" s="2" t="n"/>
      <c r="H52" s="4" t="n"/>
      <c r="I52" s="4" t="n"/>
      <c r="J52" s="5">
        <f>IF(I52="","",I52-TODAY())</f>
        <v/>
      </c>
      <c r="K52" s="6">
        <f>IF(J52="","",IF(J52&lt;0,"Vencida",IF(J52&lt;=30,"Vence em até 30 dias",IF(J52&lt;=90,"Vence em até 90 dias","Vigente"))))</f>
        <v/>
      </c>
      <c r="L52" s="2" t="n"/>
      <c r="M52" s="7" t="n"/>
      <c r="N52" s="2" t="n"/>
      <c r="O52" s="4" t="n"/>
      <c r="P52" s="4" t="n"/>
      <c r="Q52" s="8" t="n"/>
    </row>
    <row r="53" ht="28" customHeight="1">
      <c r="A53" s="2" t="n"/>
      <c r="B53" s="2" t="n"/>
      <c r="C53" s="3" t="n"/>
      <c r="D53" s="2" t="n"/>
      <c r="E53" s="2" t="n"/>
      <c r="F53" s="2" t="n"/>
      <c r="G53" s="2" t="n"/>
      <c r="H53" s="4" t="n"/>
      <c r="I53" s="4" t="n"/>
      <c r="J53" s="5">
        <f>IF(I53="","",I53-TODAY())</f>
        <v/>
      </c>
      <c r="K53" s="6">
        <f>IF(J53="","",IF(J53&lt;0,"Vencida",IF(J53&lt;=30,"Vence em até 30 dias",IF(J53&lt;=90,"Vence em até 90 dias","Vigente"))))</f>
        <v/>
      </c>
      <c r="L53" s="2" t="n"/>
      <c r="M53" s="7" t="n"/>
      <c r="N53" s="2" t="n"/>
      <c r="O53" s="4" t="n"/>
      <c r="P53" s="4" t="n"/>
      <c r="Q53" s="8" t="n"/>
    </row>
    <row r="54" ht="28" customHeight="1">
      <c r="A54" s="2" t="n"/>
      <c r="B54" s="2" t="n"/>
      <c r="C54" s="3" t="n"/>
      <c r="D54" s="2" t="n"/>
      <c r="E54" s="2" t="n"/>
      <c r="F54" s="2" t="n"/>
      <c r="G54" s="2" t="n"/>
      <c r="H54" s="4" t="n"/>
      <c r="I54" s="4" t="n"/>
      <c r="J54" s="5">
        <f>IF(I54="","",I54-TODAY())</f>
        <v/>
      </c>
      <c r="K54" s="6">
        <f>IF(J54="","",IF(J54&lt;0,"Vencida",IF(J54&lt;=30,"Vence em até 30 dias",IF(J54&lt;=90,"Vence em até 90 dias","Vigente"))))</f>
        <v/>
      </c>
      <c r="L54" s="2" t="n"/>
      <c r="M54" s="7" t="n"/>
      <c r="N54" s="2" t="n"/>
      <c r="O54" s="4" t="n"/>
      <c r="P54" s="4" t="n"/>
      <c r="Q54" s="8" t="n"/>
    </row>
    <row r="55" ht="28" customHeight="1">
      <c r="A55" s="2" t="n"/>
      <c r="B55" s="2" t="n"/>
      <c r="C55" s="3" t="n"/>
      <c r="D55" s="2" t="n"/>
      <c r="E55" s="2" t="n"/>
      <c r="F55" s="2" t="n"/>
      <c r="G55" s="2" t="n"/>
      <c r="H55" s="4" t="n"/>
      <c r="I55" s="4" t="n"/>
      <c r="J55" s="5">
        <f>IF(I55="","",I55-TODAY())</f>
        <v/>
      </c>
      <c r="K55" s="6">
        <f>IF(J55="","",IF(J55&lt;0,"Vencida",IF(J55&lt;=30,"Vence em até 30 dias",IF(J55&lt;=90,"Vence em até 90 dias","Vigente"))))</f>
        <v/>
      </c>
      <c r="L55" s="2" t="n"/>
      <c r="M55" s="7" t="n"/>
      <c r="N55" s="2" t="n"/>
      <c r="O55" s="4" t="n"/>
      <c r="P55" s="4" t="n"/>
      <c r="Q55" s="8" t="n"/>
    </row>
    <row r="56" ht="28" customHeight="1">
      <c r="A56" s="2" t="n"/>
      <c r="B56" s="2" t="n"/>
      <c r="C56" s="3" t="n"/>
      <c r="D56" s="2" t="n"/>
      <c r="E56" s="2" t="n"/>
      <c r="F56" s="2" t="n"/>
      <c r="G56" s="2" t="n"/>
      <c r="H56" s="4" t="n"/>
      <c r="I56" s="4" t="n"/>
      <c r="J56" s="5">
        <f>IF(I56="","",I56-TODAY())</f>
        <v/>
      </c>
      <c r="K56" s="6">
        <f>IF(J56="","",IF(J56&lt;0,"Vencida",IF(J56&lt;=30,"Vence em até 30 dias",IF(J56&lt;=90,"Vence em até 90 dias","Vigente"))))</f>
        <v/>
      </c>
      <c r="L56" s="2" t="n"/>
      <c r="M56" s="7" t="n"/>
      <c r="N56" s="2" t="n"/>
      <c r="O56" s="4" t="n"/>
      <c r="P56" s="4" t="n"/>
      <c r="Q56" s="8" t="n"/>
    </row>
    <row r="57" ht="28" customHeight="1">
      <c r="A57" s="2" t="n"/>
      <c r="B57" s="2" t="n"/>
      <c r="C57" s="3" t="n"/>
      <c r="D57" s="2" t="n"/>
      <c r="E57" s="2" t="n"/>
      <c r="F57" s="2" t="n"/>
      <c r="G57" s="2" t="n"/>
      <c r="H57" s="4" t="n"/>
      <c r="I57" s="4" t="n"/>
      <c r="J57" s="5">
        <f>IF(I57="","",I57-TODAY())</f>
        <v/>
      </c>
      <c r="K57" s="6">
        <f>IF(J57="","",IF(J57&lt;0,"Vencida",IF(J57&lt;=30,"Vence em até 30 dias",IF(J57&lt;=90,"Vence em até 90 dias","Vigente"))))</f>
        <v/>
      </c>
      <c r="L57" s="2" t="n"/>
      <c r="M57" s="7" t="n"/>
      <c r="N57" s="2" t="n"/>
      <c r="O57" s="4" t="n"/>
      <c r="P57" s="4" t="n"/>
      <c r="Q57" s="8" t="n"/>
    </row>
    <row r="58" ht="28" customHeight="1">
      <c r="A58" s="2" t="n"/>
      <c r="B58" s="2" t="n"/>
      <c r="C58" s="3" t="n"/>
      <c r="D58" s="2" t="n"/>
      <c r="E58" s="2" t="n"/>
      <c r="F58" s="2" t="n"/>
      <c r="G58" s="2" t="n"/>
      <c r="H58" s="4" t="n"/>
      <c r="I58" s="4" t="n"/>
      <c r="J58" s="5">
        <f>IF(I58="","",I58-TODAY())</f>
        <v/>
      </c>
      <c r="K58" s="6">
        <f>IF(J58="","",IF(J58&lt;0,"Vencida",IF(J58&lt;=30,"Vence em até 30 dias",IF(J58&lt;=90,"Vence em até 90 dias","Vigente"))))</f>
        <v/>
      </c>
      <c r="L58" s="2" t="n"/>
      <c r="M58" s="7" t="n"/>
      <c r="N58" s="2" t="n"/>
      <c r="O58" s="4" t="n"/>
      <c r="P58" s="4" t="n"/>
      <c r="Q58" s="8" t="n"/>
    </row>
    <row r="59" ht="28" customHeight="1">
      <c r="A59" s="2" t="n"/>
      <c r="B59" s="2" t="n"/>
      <c r="C59" s="3" t="n"/>
      <c r="D59" s="2" t="n"/>
      <c r="E59" s="2" t="n"/>
      <c r="F59" s="2" t="n"/>
      <c r="G59" s="2" t="n"/>
      <c r="H59" s="4" t="n"/>
      <c r="I59" s="4" t="n"/>
      <c r="J59" s="5">
        <f>IF(I59="","",I59-TODAY())</f>
        <v/>
      </c>
      <c r="K59" s="6">
        <f>IF(J59="","",IF(J59&lt;0,"Vencida",IF(J59&lt;=30,"Vence em até 30 dias",IF(J59&lt;=90,"Vence em até 90 dias","Vigente"))))</f>
        <v/>
      </c>
      <c r="L59" s="2" t="n"/>
      <c r="M59" s="7" t="n"/>
      <c r="N59" s="2" t="n"/>
      <c r="O59" s="4" t="n"/>
      <c r="P59" s="4" t="n"/>
      <c r="Q59" s="8" t="n"/>
    </row>
    <row r="60" ht="28" customHeight="1">
      <c r="A60" s="2" t="n"/>
      <c r="B60" s="2" t="n"/>
      <c r="C60" s="3" t="n"/>
      <c r="D60" s="2" t="n"/>
      <c r="E60" s="2" t="n"/>
      <c r="F60" s="2" t="n"/>
      <c r="G60" s="2" t="n"/>
      <c r="H60" s="4" t="n"/>
      <c r="I60" s="4" t="n"/>
      <c r="J60" s="5">
        <f>IF(I60="","",I60-TODAY())</f>
        <v/>
      </c>
      <c r="K60" s="6">
        <f>IF(J60="","",IF(J60&lt;0,"Vencida",IF(J60&lt;=30,"Vence em até 30 dias",IF(J60&lt;=90,"Vence em até 90 dias","Vigente"))))</f>
        <v/>
      </c>
      <c r="L60" s="2" t="n"/>
      <c r="M60" s="7" t="n"/>
      <c r="N60" s="2" t="n"/>
      <c r="O60" s="4" t="n"/>
      <c r="P60" s="4" t="n"/>
      <c r="Q60" s="8" t="n"/>
    </row>
    <row r="61" ht="28" customHeight="1">
      <c r="A61" s="2" t="n"/>
      <c r="B61" s="2" t="n"/>
      <c r="C61" s="3" t="n"/>
      <c r="D61" s="2" t="n"/>
      <c r="E61" s="2" t="n"/>
      <c r="F61" s="2" t="n"/>
      <c r="G61" s="2" t="n"/>
      <c r="H61" s="4" t="n"/>
      <c r="I61" s="4" t="n"/>
      <c r="J61" s="5">
        <f>IF(I61="","",I61-TODAY())</f>
        <v/>
      </c>
      <c r="K61" s="6">
        <f>IF(J61="","",IF(J61&lt;0,"Vencida",IF(J61&lt;=30,"Vence em até 30 dias",IF(J61&lt;=90,"Vence em até 90 dias","Vigente"))))</f>
        <v/>
      </c>
      <c r="L61" s="2" t="n"/>
      <c r="M61" s="7" t="n"/>
      <c r="N61" s="2" t="n"/>
      <c r="O61" s="4" t="n"/>
      <c r="P61" s="4" t="n"/>
      <c r="Q61" s="8" t="n"/>
    </row>
    <row r="62" ht="28" customHeight="1">
      <c r="A62" s="2" t="n"/>
      <c r="B62" s="2" t="n"/>
      <c r="C62" s="3" t="n"/>
      <c r="D62" s="2" t="n"/>
      <c r="E62" s="2" t="n"/>
      <c r="F62" s="2" t="n"/>
      <c r="G62" s="2" t="n"/>
      <c r="H62" s="4" t="n"/>
      <c r="I62" s="4" t="n"/>
      <c r="J62" s="5">
        <f>IF(I62="","",I62-TODAY())</f>
        <v/>
      </c>
      <c r="K62" s="6">
        <f>IF(J62="","",IF(J62&lt;0,"Vencida",IF(J62&lt;=30,"Vence em até 30 dias",IF(J62&lt;=90,"Vence em até 90 dias","Vigente"))))</f>
        <v/>
      </c>
      <c r="L62" s="2" t="n"/>
      <c r="M62" s="7" t="n"/>
      <c r="N62" s="2" t="n"/>
      <c r="O62" s="4" t="n"/>
      <c r="P62" s="4" t="n"/>
      <c r="Q62" s="8" t="n"/>
    </row>
    <row r="63" ht="28" customHeight="1">
      <c r="A63" s="2" t="n"/>
      <c r="B63" s="2" t="n"/>
      <c r="C63" s="3" t="n"/>
      <c r="D63" s="2" t="n"/>
      <c r="E63" s="2" t="n"/>
      <c r="F63" s="2" t="n"/>
      <c r="G63" s="2" t="n"/>
      <c r="H63" s="4" t="n"/>
      <c r="I63" s="4" t="n"/>
      <c r="J63" s="5">
        <f>IF(I63="","",I63-TODAY())</f>
        <v/>
      </c>
      <c r="K63" s="6">
        <f>IF(J63="","",IF(J63&lt;0,"Vencida",IF(J63&lt;=30,"Vence em até 30 dias",IF(J63&lt;=90,"Vence em até 90 dias","Vigente"))))</f>
        <v/>
      </c>
      <c r="L63" s="2" t="n"/>
      <c r="M63" s="7" t="n"/>
      <c r="N63" s="2" t="n"/>
      <c r="O63" s="4" t="n"/>
      <c r="P63" s="4" t="n"/>
      <c r="Q63" s="8" t="n"/>
    </row>
    <row r="64" ht="28" customHeight="1">
      <c r="A64" s="2" t="n"/>
      <c r="B64" s="2" t="n"/>
      <c r="C64" s="3" t="n"/>
      <c r="D64" s="2" t="n"/>
      <c r="E64" s="2" t="n"/>
      <c r="F64" s="2" t="n"/>
      <c r="G64" s="2" t="n"/>
      <c r="H64" s="4" t="n"/>
      <c r="I64" s="4" t="n"/>
      <c r="J64" s="5">
        <f>IF(I64="","",I64-TODAY())</f>
        <v/>
      </c>
      <c r="K64" s="6">
        <f>IF(J64="","",IF(J64&lt;0,"Vencida",IF(J64&lt;=30,"Vence em até 30 dias",IF(J64&lt;=90,"Vence em até 90 dias","Vigente"))))</f>
        <v/>
      </c>
      <c r="L64" s="2" t="n"/>
      <c r="M64" s="7" t="n"/>
      <c r="N64" s="2" t="n"/>
      <c r="O64" s="4" t="n"/>
      <c r="P64" s="4" t="n"/>
      <c r="Q64" s="8" t="n"/>
    </row>
    <row r="65" ht="28" customHeight="1">
      <c r="A65" s="2" t="n"/>
      <c r="B65" s="2" t="n"/>
      <c r="C65" s="3" t="n"/>
      <c r="D65" s="2" t="n"/>
      <c r="E65" s="2" t="n"/>
      <c r="F65" s="2" t="n"/>
      <c r="G65" s="2" t="n"/>
      <c r="H65" s="4" t="n"/>
      <c r="I65" s="4" t="n"/>
      <c r="J65" s="5">
        <f>IF(I65="","",I65-TODAY())</f>
        <v/>
      </c>
      <c r="K65" s="6">
        <f>IF(J65="","",IF(J65&lt;0,"Vencida",IF(J65&lt;=30,"Vence em até 30 dias",IF(J65&lt;=90,"Vence em até 90 dias","Vigente"))))</f>
        <v/>
      </c>
      <c r="L65" s="2" t="n"/>
      <c r="M65" s="7" t="n"/>
      <c r="N65" s="2" t="n"/>
      <c r="O65" s="4" t="n"/>
      <c r="P65" s="4" t="n"/>
      <c r="Q65" s="8" t="n"/>
    </row>
    <row r="66" ht="28" customHeight="1">
      <c r="A66" s="2" t="n"/>
      <c r="B66" s="2" t="n"/>
      <c r="C66" s="3" t="n"/>
      <c r="D66" s="2" t="n"/>
      <c r="E66" s="2" t="n"/>
      <c r="F66" s="2" t="n"/>
      <c r="G66" s="2" t="n"/>
      <c r="H66" s="4" t="n"/>
      <c r="I66" s="4" t="n"/>
      <c r="J66" s="5">
        <f>IF(I66="","",I66-TODAY())</f>
        <v/>
      </c>
      <c r="K66" s="6">
        <f>IF(J66="","",IF(J66&lt;0,"Vencida",IF(J66&lt;=30,"Vence em até 30 dias",IF(J66&lt;=90,"Vence em até 90 dias","Vigente"))))</f>
        <v/>
      </c>
      <c r="L66" s="2" t="n"/>
      <c r="M66" s="7" t="n"/>
      <c r="N66" s="2" t="n"/>
      <c r="O66" s="4" t="n"/>
      <c r="P66" s="4" t="n"/>
      <c r="Q66" s="8" t="n"/>
    </row>
    <row r="67" ht="28" customHeight="1">
      <c r="A67" s="2" t="n"/>
      <c r="B67" s="2" t="n"/>
      <c r="C67" s="3" t="n"/>
      <c r="D67" s="2" t="n"/>
      <c r="E67" s="2" t="n"/>
      <c r="F67" s="2" t="n"/>
      <c r="G67" s="2" t="n"/>
      <c r="H67" s="4" t="n"/>
      <c r="I67" s="4" t="n"/>
      <c r="J67" s="5">
        <f>IF(I67="","",I67-TODAY())</f>
        <v/>
      </c>
      <c r="K67" s="6">
        <f>IF(J67="","",IF(J67&lt;0,"Vencida",IF(J67&lt;=30,"Vence em até 30 dias",IF(J67&lt;=90,"Vence em até 90 dias","Vigente"))))</f>
        <v/>
      </c>
      <c r="L67" s="2" t="n"/>
      <c r="M67" s="7" t="n"/>
      <c r="N67" s="2" t="n"/>
      <c r="O67" s="4" t="n"/>
      <c r="P67" s="4" t="n"/>
      <c r="Q67" s="8" t="n"/>
    </row>
    <row r="68" ht="28" customHeight="1">
      <c r="A68" s="2" t="n"/>
      <c r="B68" s="2" t="n"/>
      <c r="C68" s="3" t="n"/>
      <c r="D68" s="2" t="n"/>
      <c r="E68" s="2" t="n"/>
      <c r="F68" s="2" t="n"/>
      <c r="G68" s="2" t="n"/>
      <c r="H68" s="4" t="n"/>
      <c r="I68" s="4" t="n"/>
      <c r="J68" s="5">
        <f>IF(I68="","",I68-TODAY())</f>
        <v/>
      </c>
      <c r="K68" s="6">
        <f>IF(J68="","",IF(J68&lt;0,"Vencida",IF(J68&lt;=30,"Vence em até 30 dias",IF(J68&lt;=90,"Vence em até 90 dias","Vigente"))))</f>
        <v/>
      </c>
      <c r="L68" s="2" t="n"/>
      <c r="M68" s="7" t="n"/>
      <c r="N68" s="2" t="n"/>
      <c r="O68" s="4" t="n"/>
      <c r="P68" s="4" t="n"/>
      <c r="Q68" s="8" t="n"/>
    </row>
    <row r="69" ht="28" customHeight="1">
      <c r="A69" s="2" t="n"/>
      <c r="B69" s="2" t="n"/>
      <c r="C69" s="3" t="n"/>
      <c r="D69" s="2" t="n"/>
      <c r="E69" s="2" t="n"/>
      <c r="F69" s="2" t="n"/>
      <c r="G69" s="2" t="n"/>
      <c r="H69" s="4" t="n"/>
      <c r="I69" s="4" t="n"/>
      <c r="J69" s="5">
        <f>IF(I69="","",I69-TODAY())</f>
        <v/>
      </c>
      <c r="K69" s="6">
        <f>IF(J69="","",IF(J69&lt;0,"Vencida",IF(J69&lt;=30,"Vence em até 30 dias",IF(J69&lt;=90,"Vence em até 90 dias","Vigente"))))</f>
        <v/>
      </c>
      <c r="L69" s="2" t="n"/>
      <c r="M69" s="7" t="n"/>
      <c r="N69" s="2" t="n"/>
      <c r="O69" s="4" t="n"/>
      <c r="P69" s="4" t="n"/>
      <c r="Q69" s="8" t="n"/>
    </row>
    <row r="70" ht="28" customHeight="1">
      <c r="A70" s="2" t="n"/>
      <c r="B70" s="2" t="n"/>
      <c r="C70" s="3" t="n"/>
      <c r="D70" s="2" t="n"/>
      <c r="E70" s="2" t="n"/>
      <c r="F70" s="2" t="n"/>
      <c r="G70" s="2" t="n"/>
      <c r="H70" s="4" t="n"/>
      <c r="I70" s="4" t="n"/>
      <c r="J70" s="5">
        <f>IF(I70="","",I70-TODAY())</f>
        <v/>
      </c>
      <c r="K70" s="6">
        <f>IF(J70="","",IF(J70&lt;0,"Vencida",IF(J70&lt;=30,"Vence em até 30 dias",IF(J70&lt;=90,"Vence em até 90 dias","Vigente"))))</f>
        <v/>
      </c>
      <c r="L70" s="2" t="n"/>
      <c r="M70" s="7" t="n"/>
      <c r="N70" s="2" t="n"/>
      <c r="O70" s="4" t="n"/>
      <c r="P70" s="4" t="n"/>
      <c r="Q70" s="8" t="n"/>
    </row>
    <row r="71" ht="28" customHeight="1">
      <c r="A71" s="2" t="n"/>
      <c r="B71" s="2" t="n"/>
      <c r="C71" s="3" t="n"/>
      <c r="D71" s="2" t="n"/>
      <c r="E71" s="2" t="n"/>
      <c r="F71" s="2" t="n"/>
      <c r="G71" s="2" t="n"/>
      <c r="H71" s="4" t="n"/>
      <c r="I71" s="4" t="n"/>
      <c r="J71" s="5">
        <f>IF(I71="","",I71-TODAY())</f>
        <v/>
      </c>
      <c r="K71" s="6">
        <f>IF(J71="","",IF(J71&lt;0,"Vencida",IF(J71&lt;=30,"Vence em até 30 dias",IF(J71&lt;=90,"Vence em até 90 dias","Vigente"))))</f>
        <v/>
      </c>
      <c r="L71" s="2" t="n"/>
      <c r="M71" s="7" t="n"/>
      <c r="N71" s="2" t="n"/>
      <c r="O71" s="4" t="n"/>
      <c r="P71" s="4" t="n"/>
      <c r="Q71" s="8" t="n"/>
    </row>
    <row r="72" ht="28" customHeight="1">
      <c r="A72" s="2" t="n"/>
      <c r="B72" s="2" t="n"/>
      <c r="C72" s="3" t="n"/>
      <c r="D72" s="2" t="n"/>
      <c r="E72" s="2" t="n"/>
      <c r="F72" s="2" t="n"/>
      <c r="G72" s="2" t="n"/>
      <c r="H72" s="4" t="n"/>
      <c r="I72" s="4" t="n"/>
      <c r="J72" s="5">
        <f>IF(I72="","",I72-TODAY())</f>
        <v/>
      </c>
      <c r="K72" s="6">
        <f>IF(J72="","",IF(J72&lt;0,"Vencida",IF(J72&lt;=30,"Vence em até 30 dias",IF(J72&lt;=90,"Vence em até 90 dias","Vigente"))))</f>
        <v/>
      </c>
      <c r="L72" s="2" t="n"/>
      <c r="M72" s="7" t="n"/>
      <c r="N72" s="2" t="n"/>
      <c r="O72" s="4" t="n"/>
      <c r="P72" s="4" t="n"/>
      <c r="Q72" s="8" t="n"/>
    </row>
    <row r="73" ht="28" customHeight="1">
      <c r="A73" s="2" t="n"/>
      <c r="B73" s="2" t="n"/>
      <c r="C73" s="3" t="n"/>
      <c r="D73" s="2" t="n"/>
      <c r="E73" s="2" t="n"/>
      <c r="F73" s="2" t="n"/>
      <c r="G73" s="2" t="n"/>
      <c r="H73" s="4" t="n"/>
      <c r="I73" s="4" t="n"/>
      <c r="J73" s="5">
        <f>IF(I73="","",I73-TODAY())</f>
        <v/>
      </c>
      <c r="K73" s="6">
        <f>IF(J73="","",IF(J73&lt;0,"Vencida",IF(J73&lt;=30,"Vence em até 30 dias",IF(J73&lt;=90,"Vence em até 90 dias","Vigente"))))</f>
        <v/>
      </c>
      <c r="L73" s="2" t="n"/>
      <c r="M73" s="7" t="n"/>
      <c r="N73" s="2" t="n"/>
      <c r="O73" s="4" t="n"/>
      <c r="P73" s="4" t="n"/>
      <c r="Q73" s="8" t="n"/>
    </row>
    <row r="74" ht="28" customHeight="1">
      <c r="A74" s="2" t="n"/>
      <c r="B74" s="2" t="n"/>
      <c r="C74" s="3" t="n"/>
      <c r="D74" s="2" t="n"/>
      <c r="E74" s="2" t="n"/>
      <c r="F74" s="2" t="n"/>
      <c r="G74" s="2" t="n"/>
      <c r="H74" s="4" t="n"/>
      <c r="I74" s="4" t="n"/>
      <c r="J74" s="5">
        <f>IF(I74="","",I74-TODAY())</f>
        <v/>
      </c>
      <c r="K74" s="6">
        <f>IF(J74="","",IF(J74&lt;0,"Vencida",IF(J74&lt;=30,"Vence em até 30 dias",IF(J74&lt;=90,"Vence em até 90 dias","Vigente"))))</f>
        <v/>
      </c>
      <c r="L74" s="2" t="n"/>
      <c r="M74" s="7" t="n"/>
      <c r="N74" s="2" t="n"/>
      <c r="O74" s="4" t="n"/>
      <c r="P74" s="4" t="n"/>
      <c r="Q74" s="8" t="n"/>
    </row>
    <row r="75" ht="28" customHeight="1">
      <c r="A75" s="2" t="n"/>
      <c r="B75" s="2" t="n"/>
      <c r="C75" s="3" t="n"/>
      <c r="D75" s="2" t="n"/>
      <c r="E75" s="2" t="n"/>
      <c r="F75" s="2" t="n"/>
      <c r="G75" s="2" t="n"/>
      <c r="H75" s="4" t="n"/>
      <c r="I75" s="4" t="n"/>
      <c r="J75" s="5">
        <f>IF(I75="","",I75-TODAY())</f>
        <v/>
      </c>
      <c r="K75" s="6">
        <f>IF(J75="","",IF(J75&lt;0,"Vencida",IF(J75&lt;=30,"Vence em até 30 dias",IF(J75&lt;=90,"Vence em até 90 dias","Vigente"))))</f>
        <v/>
      </c>
      <c r="L75" s="2" t="n"/>
      <c r="M75" s="7" t="n"/>
      <c r="N75" s="2" t="n"/>
      <c r="O75" s="4" t="n"/>
      <c r="P75" s="4" t="n"/>
      <c r="Q75" s="8" t="n"/>
    </row>
    <row r="76" ht="28" customHeight="1">
      <c r="A76" s="2" t="n"/>
      <c r="B76" s="2" t="n"/>
      <c r="C76" s="3" t="n"/>
      <c r="D76" s="2" t="n"/>
      <c r="E76" s="2" t="n"/>
      <c r="F76" s="2" t="n"/>
      <c r="G76" s="2" t="n"/>
      <c r="H76" s="4" t="n"/>
      <c r="I76" s="4" t="n"/>
      <c r="J76" s="5">
        <f>IF(I76="","",I76-TODAY())</f>
        <v/>
      </c>
      <c r="K76" s="6">
        <f>IF(J76="","",IF(J76&lt;0,"Vencida",IF(J76&lt;=30,"Vence em até 30 dias",IF(J76&lt;=90,"Vence em até 90 dias","Vigente"))))</f>
        <v/>
      </c>
      <c r="L76" s="2" t="n"/>
      <c r="M76" s="7" t="n"/>
      <c r="N76" s="2" t="n"/>
      <c r="O76" s="4" t="n"/>
      <c r="P76" s="4" t="n"/>
      <c r="Q76" s="8" t="n"/>
    </row>
    <row r="77" ht="28" customHeight="1">
      <c r="A77" s="2" t="n"/>
      <c r="B77" s="2" t="n"/>
      <c r="C77" s="3" t="n"/>
      <c r="D77" s="2" t="n"/>
      <c r="E77" s="2" t="n"/>
      <c r="F77" s="2" t="n"/>
      <c r="G77" s="2" t="n"/>
      <c r="H77" s="4" t="n"/>
      <c r="I77" s="4" t="n"/>
      <c r="J77" s="5">
        <f>IF(I77="","",I77-TODAY())</f>
        <v/>
      </c>
      <c r="K77" s="6">
        <f>IF(J77="","",IF(J77&lt;0,"Vencida",IF(J77&lt;=30,"Vence em até 30 dias",IF(J77&lt;=90,"Vence em até 90 dias","Vigente"))))</f>
        <v/>
      </c>
      <c r="L77" s="2" t="n"/>
      <c r="M77" s="7" t="n"/>
      <c r="N77" s="2" t="n"/>
      <c r="O77" s="4" t="n"/>
      <c r="P77" s="4" t="n"/>
      <c r="Q77" s="8" t="n"/>
    </row>
    <row r="78" ht="28" customHeight="1">
      <c r="A78" s="2" t="n"/>
      <c r="B78" s="2" t="n"/>
      <c r="C78" s="3" t="n"/>
      <c r="D78" s="2" t="n"/>
      <c r="E78" s="2" t="n"/>
      <c r="F78" s="2" t="n"/>
      <c r="G78" s="2" t="n"/>
      <c r="H78" s="4" t="n"/>
      <c r="I78" s="4" t="n"/>
      <c r="J78" s="5">
        <f>IF(I78="","",I78-TODAY())</f>
        <v/>
      </c>
      <c r="K78" s="6">
        <f>IF(J78="","",IF(J78&lt;0,"Vencida",IF(J78&lt;=30,"Vence em até 30 dias",IF(J78&lt;=90,"Vence em até 90 dias","Vigente"))))</f>
        <v/>
      </c>
      <c r="L78" s="2" t="n"/>
      <c r="M78" s="7" t="n"/>
      <c r="N78" s="2" t="n"/>
      <c r="O78" s="4" t="n"/>
      <c r="P78" s="4" t="n"/>
      <c r="Q78" s="8" t="n"/>
    </row>
    <row r="79" ht="28" customHeight="1">
      <c r="A79" s="2" t="n"/>
      <c r="B79" s="2" t="n"/>
      <c r="C79" s="3" t="n"/>
      <c r="D79" s="2" t="n"/>
      <c r="E79" s="2" t="n"/>
      <c r="F79" s="2" t="n"/>
      <c r="G79" s="2" t="n"/>
      <c r="H79" s="4" t="n"/>
      <c r="I79" s="4" t="n"/>
      <c r="J79" s="5">
        <f>IF(I79="","",I79-TODAY())</f>
        <v/>
      </c>
      <c r="K79" s="6">
        <f>IF(J79="","",IF(J79&lt;0,"Vencida",IF(J79&lt;=30,"Vence em até 30 dias",IF(J79&lt;=90,"Vence em até 90 dias","Vigente"))))</f>
        <v/>
      </c>
      <c r="L79" s="2" t="n"/>
      <c r="M79" s="7" t="n"/>
      <c r="N79" s="2" t="n"/>
      <c r="O79" s="4" t="n"/>
      <c r="P79" s="4" t="n"/>
      <c r="Q79" s="8" t="n"/>
    </row>
    <row r="80" ht="28" customHeight="1">
      <c r="A80" s="2" t="n"/>
      <c r="B80" s="2" t="n"/>
      <c r="C80" s="3" t="n"/>
      <c r="D80" s="2" t="n"/>
      <c r="E80" s="2" t="n"/>
      <c r="F80" s="2" t="n"/>
      <c r="G80" s="2" t="n"/>
      <c r="H80" s="4" t="n"/>
      <c r="I80" s="4" t="n"/>
      <c r="J80" s="5">
        <f>IF(I80="","",I80-TODAY())</f>
        <v/>
      </c>
      <c r="K80" s="6">
        <f>IF(J80="","",IF(J80&lt;0,"Vencida",IF(J80&lt;=30,"Vence em até 30 dias",IF(J80&lt;=90,"Vence em até 90 dias","Vigente"))))</f>
        <v/>
      </c>
      <c r="L80" s="2" t="n"/>
      <c r="M80" s="7" t="n"/>
      <c r="N80" s="2" t="n"/>
      <c r="O80" s="4" t="n"/>
      <c r="P80" s="4" t="n"/>
      <c r="Q80" s="8" t="n"/>
    </row>
    <row r="81" ht="28" customHeight="1">
      <c r="A81" s="2" t="n"/>
      <c r="B81" s="2" t="n"/>
      <c r="C81" s="3" t="n"/>
      <c r="D81" s="2" t="n"/>
      <c r="E81" s="2" t="n"/>
      <c r="F81" s="2" t="n"/>
      <c r="G81" s="2" t="n"/>
      <c r="H81" s="4" t="n"/>
      <c r="I81" s="4" t="n"/>
      <c r="J81" s="5">
        <f>IF(I81="","",I81-TODAY())</f>
        <v/>
      </c>
      <c r="K81" s="6">
        <f>IF(J81="","",IF(J81&lt;0,"Vencida",IF(J81&lt;=30,"Vence em até 30 dias",IF(J81&lt;=90,"Vence em até 90 dias","Vigente"))))</f>
        <v/>
      </c>
      <c r="L81" s="2" t="n"/>
      <c r="M81" s="7" t="n"/>
      <c r="N81" s="2" t="n"/>
      <c r="O81" s="4" t="n"/>
      <c r="P81" s="4" t="n"/>
      <c r="Q81" s="8" t="n"/>
    </row>
    <row r="82" ht="28" customHeight="1">
      <c r="A82" s="2" t="n"/>
      <c r="B82" s="2" t="n"/>
      <c r="C82" s="3" t="n"/>
      <c r="D82" s="2" t="n"/>
      <c r="E82" s="2" t="n"/>
      <c r="F82" s="2" t="n"/>
      <c r="G82" s="2" t="n"/>
      <c r="H82" s="4" t="n"/>
      <c r="I82" s="4" t="n"/>
      <c r="J82" s="5">
        <f>IF(I82="","",I82-TODAY())</f>
        <v/>
      </c>
      <c r="K82" s="6">
        <f>IF(J82="","",IF(J82&lt;0,"Vencida",IF(J82&lt;=30,"Vence em até 30 dias",IF(J82&lt;=90,"Vence em até 90 dias","Vigente"))))</f>
        <v/>
      </c>
      <c r="L82" s="2" t="n"/>
      <c r="M82" s="7" t="n"/>
      <c r="N82" s="2" t="n"/>
      <c r="O82" s="4" t="n"/>
      <c r="P82" s="4" t="n"/>
      <c r="Q82" s="8" t="n"/>
    </row>
    <row r="83" ht="28" customHeight="1">
      <c r="A83" s="2" t="n"/>
      <c r="B83" s="2" t="n"/>
      <c r="C83" s="3" t="n"/>
      <c r="D83" s="2" t="n"/>
      <c r="E83" s="2" t="n"/>
      <c r="F83" s="2" t="n"/>
      <c r="G83" s="2" t="n"/>
      <c r="H83" s="4" t="n"/>
      <c r="I83" s="4" t="n"/>
      <c r="J83" s="5">
        <f>IF(I83="","",I83-TODAY())</f>
        <v/>
      </c>
      <c r="K83" s="6">
        <f>IF(J83="","",IF(J83&lt;0,"Vencida",IF(J83&lt;=30,"Vence em até 30 dias",IF(J83&lt;=90,"Vence em até 90 dias","Vigente"))))</f>
        <v/>
      </c>
      <c r="L83" s="2" t="n"/>
      <c r="M83" s="7" t="n"/>
      <c r="N83" s="2" t="n"/>
      <c r="O83" s="4" t="n"/>
      <c r="P83" s="4" t="n"/>
      <c r="Q83" s="8" t="n"/>
    </row>
    <row r="84" ht="28" customHeight="1">
      <c r="A84" s="2" t="n"/>
      <c r="B84" s="2" t="n"/>
      <c r="C84" s="3" t="n"/>
      <c r="D84" s="2" t="n"/>
      <c r="E84" s="2" t="n"/>
      <c r="F84" s="2" t="n"/>
      <c r="G84" s="2" t="n"/>
      <c r="H84" s="4" t="n"/>
      <c r="I84" s="4" t="n"/>
      <c r="J84" s="5">
        <f>IF(I84="","",I84-TODAY())</f>
        <v/>
      </c>
      <c r="K84" s="6">
        <f>IF(J84="","",IF(J84&lt;0,"Vencida",IF(J84&lt;=30,"Vence em até 30 dias",IF(J84&lt;=90,"Vence em até 90 dias","Vigente"))))</f>
        <v/>
      </c>
      <c r="L84" s="2" t="n"/>
      <c r="M84" s="7" t="n"/>
      <c r="N84" s="2" t="n"/>
      <c r="O84" s="4" t="n"/>
      <c r="P84" s="4" t="n"/>
      <c r="Q84" s="8" t="n"/>
    </row>
    <row r="85" ht="28" customHeight="1">
      <c r="A85" s="2" t="n"/>
      <c r="B85" s="2" t="n"/>
      <c r="C85" s="3" t="n"/>
      <c r="D85" s="2" t="n"/>
      <c r="E85" s="2" t="n"/>
      <c r="F85" s="2" t="n"/>
      <c r="G85" s="2" t="n"/>
      <c r="H85" s="4" t="n"/>
      <c r="I85" s="4" t="n"/>
      <c r="J85" s="5">
        <f>IF(I85="","",I85-TODAY())</f>
        <v/>
      </c>
      <c r="K85" s="6">
        <f>IF(J85="","",IF(J85&lt;0,"Vencida",IF(J85&lt;=30,"Vence em até 30 dias",IF(J85&lt;=90,"Vence em até 90 dias","Vigente"))))</f>
        <v/>
      </c>
      <c r="L85" s="2" t="n"/>
      <c r="M85" s="7" t="n"/>
      <c r="N85" s="2" t="n"/>
      <c r="O85" s="4" t="n"/>
      <c r="P85" s="4" t="n"/>
      <c r="Q85" s="8" t="n"/>
    </row>
    <row r="86" ht="28" customHeight="1">
      <c r="A86" s="2" t="n"/>
      <c r="B86" s="2" t="n"/>
      <c r="C86" s="3" t="n"/>
      <c r="D86" s="2" t="n"/>
      <c r="E86" s="2" t="n"/>
      <c r="F86" s="2" t="n"/>
      <c r="G86" s="2" t="n"/>
      <c r="H86" s="4" t="n"/>
      <c r="I86" s="4" t="n"/>
      <c r="J86" s="5">
        <f>IF(I86="","",I86-TODAY())</f>
        <v/>
      </c>
      <c r="K86" s="6">
        <f>IF(J86="","",IF(J86&lt;0,"Vencida",IF(J86&lt;=30,"Vence em até 30 dias",IF(J86&lt;=90,"Vence em até 90 dias","Vigente"))))</f>
        <v/>
      </c>
      <c r="L86" s="2" t="n"/>
      <c r="M86" s="7" t="n"/>
      <c r="N86" s="2" t="n"/>
      <c r="O86" s="4" t="n"/>
      <c r="P86" s="4" t="n"/>
      <c r="Q86" s="8" t="n"/>
    </row>
    <row r="87" ht="28" customHeight="1">
      <c r="A87" s="2" t="n"/>
      <c r="B87" s="2" t="n"/>
      <c r="C87" s="3" t="n"/>
      <c r="D87" s="2" t="n"/>
      <c r="E87" s="2" t="n"/>
      <c r="F87" s="2" t="n"/>
      <c r="G87" s="2" t="n"/>
      <c r="H87" s="4" t="n"/>
      <c r="I87" s="4" t="n"/>
      <c r="J87" s="5">
        <f>IF(I87="","",I87-TODAY())</f>
        <v/>
      </c>
      <c r="K87" s="6">
        <f>IF(J87="","",IF(J87&lt;0,"Vencida",IF(J87&lt;=30,"Vence em até 30 dias",IF(J87&lt;=90,"Vence em até 90 dias","Vigente"))))</f>
        <v/>
      </c>
      <c r="L87" s="2" t="n"/>
      <c r="M87" s="7" t="n"/>
      <c r="N87" s="2" t="n"/>
      <c r="O87" s="4" t="n"/>
      <c r="P87" s="4" t="n"/>
      <c r="Q87" s="8" t="n"/>
    </row>
    <row r="88" ht="28" customHeight="1">
      <c r="A88" s="2" t="n"/>
      <c r="B88" s="2" t="n"/>
      <c r="C88" s="3" t="n"/>
      <c r="D88" s="2" t="n"/>
      <c r="E88" s="2" t="n"/>
      <c r="F88" s="2" t="n"/>
      <c r="G88" s="2" t="n"/>
      <c r="H88" s="4" t="n"/>
      <c r="I88" s="4" t="n"/>
      <c r="J88" s="5">
        <f>IF(I88="","",I88-TODAY())</f>
        <v/>
      </c>
      <c r="K88" s="6">
        <f>IF(J88="","",IF(J88&lt;0,"Vencida",IF(J88&lt;=30,"Vence em até 30 dias",IF(J88&lt;=90,"Vence em até 90 dias","Vigente"))))</f>
        <v/>
      </c>
      <c r="L88" s="2" t="n"/>
      <c r="M88" s="7" t="n"/>
      <c r="N88" s="2" t="n"/>
      <c r="O88" s="4" t="n"/>
      <c r="P88" s="4" t="n"/>
      <c r="Q88" s="8" t="n"/>
    </row>
    <row r="89" ht="28" customHeight="1">
      <c r="A89" s="2" t="n"/>
      <c r="B89" s="2" t="n"/>
      <c r="C89" s="3" t="n"/>
      <c r="D89" s="2" t="n"/>
      <c r="E89" s="2" t="n"/>
      <c r="F89" s="2" t="n"/>
      <c r="G89" s="2" t="n"/>
      <c r="H89" s="4" t="n"/>
      <c r="I89" s="4" t="n"/>
      <c r="J89" s="5">
        <f>IF(I89="","",I89-TODAY())</f>
        <v/>
      </c>
      <c r="K89" s="6">
        <f>IF(J89="","",IF(J89&lt;0,"Vencida",IF(J89&lt;=30,"Vence em até 30 dias",IF(J89&lt;=90,"Vence em até 90 dias","Vigente"))))</f>
        <v/>
      </c>
      <c r="L89" s="2" t="n"/>
      <c r="M89" s="7" t="n"/>
      <c r="N89" s="2" t="n"/>
      <c r="O89" s="4" t="n"/>
      <c r="P89" s="4" t="n"/>
      <c r="Q89" s="8" t="n"/>
    </row>
    <row r="90" ht="28" customHeight="1">
      <c r="A90" s="2" t="n"/>
      <c r="B90" s="2" t="n"/>
      <c r="C90" s="3" t="n"/>
      <c r="D90" s="2" t="n"/>
      <c r="E90" s="2" t="n"/>
      <c r="F90" s="2" t="n"/>
      <c r="G90" s="2" t="n"/>
      <c r="H90" s="4" t="n"/>
      <c r="I90" s="4" t="n"/>
      <c r="J90" s="5">
        <f>IF(I90="","",I90-TODAY())</f>
        <v/>
      </c>
      <c r="K90" s="6">
        <f>IF(J90="","",IF(J90&lt;0,"Vencida",IF(J90&lt;=30,"Vence em até 30 dias",IF(J90&lt;=90,"Vence em até 90 dias","Vigente"))))</f>
        <v/>
      </c>
      <c r="L90" s="2" t="n"/>
      <c r="M90" s="7" t="n"/>
      <c r="N90" s="2" t="n"/>
      <c r="O90" s="4" t="n"/>
      <c r="P90" s="4" t="n"/>
      <c r="Q90" s="8" t="n"/>
    </row>
    <row r="91" ht="28" customHeight="1">
      <c r="A91" s="2" t="n"/>
      <c r="B91" s="2" t="n"/>
      <c r="C91" s="3" t="n"/>
      <c r="D91" s="2" t="n"/>
      <c r="E91" s="2" t="n"/>
      <c r="F91" s="2" t="n"/>
      <c r="G91" s="2" t="n"/>
      <c r="H91" s="4" t="n"/>
      <c r="I91" s="4" t="n"/>
      <c r="J91" s="5">
        <f>IF(I91="","",I91-TODAY())</f>
        <v/>
      </c>
      <c r="K91" s="6">
        <f>IF(J91="","",IF(J91&lt;0,"Vencida",IF(J91&lt;=30,"Vence em até 30 dias",IF(J91&lt;=90,"Vence em até 90 dias","Vigente"))))</f>
        <v/>
      </c>
      <c r="L91" s="2" t="n"/>
      <c r="M91" s="7" t="n"/>
      <c r="N91" s="2" t="n"/>
      <c r="O91" s="4" t="n"/>
      <c r="P91" s="4" t="n"/>
      <c r="Q91" s="8" t="n"/>
    </row>
    <row r="92" ht="28" customHeight="1">
      <c r="A92" s="2" t="n"/>
      <c r="B92" s="2" t="n"/>
      <c r="C92" s="3" t="n"/>
      <c r="D92" s="2" t="n"/>
      <c r="E92" s="2" t="n"/>
      <c r="F92" s="2" t="n"/>
      <c r="G92" s="2" t="n"/>
      <c r="H92" s="4" t="n"/>
      <c r="I92" s="4" t="n"/>
      <c r="J92" s="5">
        <f>IF(I92="","",I92-TODAY())</f>
        <v/>
      </c>
      <c r="K92" s="6">
        <f>IF(J92="","",IF(J92&lt;0,"Vencida",IF(J92&lt;=30,"Vence em até 30 dias",IF(J92&lt;=90,"Vence em até 90 dias","Vigente"))))</f>
        <v/>
      </c>
      <c r="L92" s="2" t="n"/>
      <c r="M92" s="7" t="n"/>
      <c r="N92" s="2" t="n"/>
      <c r="O92" s="4" t="n"/>
      <c r="P92" s="4" t="n"/>
      <c r="Q92" s="8" t="n"/>
    </row>
    <row r="93" ht="28" customHeight="1">
      <c r="A93" s="2" t="n"/>
      <c r="B93" s="2" t="n"/>
      <c r="C93" s="3" t="n"/>
      <c r="D93" s="2" t="n"/>
      <c r="E93" s="2" t="n"/>
      <c r="F93" s="2" t="n"/>
      <c r="G93" s="2" t="n"/>
      <c r="H93" s="4" t="n"/>
      <c r="I93" s="4" t="n"/>
      <c r="J93" s="5">
        <f>IF(I93="","",I93-TODAY())</f>
        <v/>
      </c>
      <c r="K93" s="6">
        <f>IF(J93="","",IF(J93&lt;0,"Vencida",IF(J93&lt;=30,"Vence em até 30 dias",IF(J93&lt;=90,"Vence em até 90 dias","Vigente"))))</f>
        <v/>
      </c>
      <c r="L93" s="2" t="n"/>
      <c r="M93" s="7" t="n"/>
      <c r="N93" s="2" t="n"/>
      <c r="O93" s="4" t="n"/>
      <c r="P93" s="4" t="n"/>
      <c r="Q93" s="8" t="n"/>
    </row>
    <row r="94" ht="28" customHeight="1">
      <c r="A94" s="2" t="n"/>
      <c r="B94" s="2" t="n"/>
      <c r="C94" s="3" t="n"/>
      <c r="D94" s="2" t="n"/>
      <c r="E94" s="2" t="n"/>
      <c r="F94" s="2" t="n"/>
      <c r="G94" s="2" t="n"/>
      <c r="H94" s="4" t="n"/>
      <c r="I94" s="4" t="n"/>
      <c r="J94" s="5">
        <f>IF(I94="","",I94-TODAY())</f>
        <v/>
      </c>
      <c r="K94" s="6">
        <f>IF(J94="","",IF(J94&lt;0,"Vencida",IF(J94&lt;=30,"Vence em até 30 dias",IF(J94&lt;=90,"Vence em até 90 dias","Vigente"))))</f>
        <v/>
      </c>
      <c r="L94" s="2" t="n"/>
      <c r="M94" s="7" t="n"/>
      <c r="N94" s="2" t="n"/>
      <c r="O94" s="4" t="n"/>
      <c r="P94" s="4" t="n"/>
      <c r="Q94" s="8" t="n"/>
    </row>
    <row r="95" ht="28" customHeight="1">
      <c r="A95" s="2" t="n"/>
      <c r="B95" s="2" t="n"/>
      <c r="C95" s="3" t="n"/>
      <c r="D95" s="2" t="n"/>
      <c r="E95" s="2" t="n"/>
      <c r="F95" s="2" t="n"/>
      <c r="G95" s="2" t="n"/>
      <c r="H95" s="4" t="n"/>
      <c r="I95" s="4" t="n"/>
      <c r="J95" s="5">
        <f>IF(I95="","",I95-TODAY())</f>
        <v/>
      </c>
      <c r="K95" s="6">
        <f>IF(J95="","",IF(J95&lt;0,"Vencida",IF(J95&lt;=30,"Vence em até 30 dias",IF(J95&lt;=90,"Vence em até 90 dias","Vigente"))))</f>
        <v/>
      </c>
      <c r="L95" s="2" t="n"/>
      <c r="M95" s="7" t="n"/>
      <c r="N95" s="2" t="n"/>
      <c r="O95" s="4" t="n"/>
      <c r="P95" s="4" t="n"/>
      <c r="Q95" s="8" t="n"/>
    </row>
    <row r="96" ht="28" customHeight="1">
      <c r="A96" s="2" t="n"/>
      <c r="B96" s="2" t="n"/>
      <c r="C96" s="3" t="n"/>
      <c r="D96" s="2" t="n"/>
      <c r="E96" s="2" t="n"/>
      <c r="F96" s="2" t="n"/>
      <c r="G96" s="2" t="n"/>
      <c r="H96" s="4" t="n"/>
      <c r="I96" s="4" t="n"/>
      <c r="J96" s="5">
        <f>IF(I96="","",I96-TODAY())</f>
        <v/>
      </c>
      <c r="K96" s="6">
        <f>IF(J96="","",IF(J96&lt;0,"Vencida",IF(J96&lt;=30,"Vence em até 30 dias",IF(J96&lt;=90,"Vence em até 90 dias","Vigente"))))</f>
        <v/>
      </c>
      <c r="L96" s="2" t="n"/>
      <c r="M96" s="7" t="n"/>
      <c r="N96" s="2" t="n"/>
      <c r="O96" s="4" t="n"/>
      <c r="P96" s="4" t="n"/>
      <c r="Q96" s="8" t="n"/>
    </row>
    <row r="97" ht="28" customHeight="1">
      <c r="A97" s="2" t="n"/>
      <c r="B97" s="2" t="n"/>
      <c r="C97" s="3" t="n"/>
      <c r="D97" s="2" t="n"/>
      <c r="E97" s="2" t="n"/>
      <c r="F97" s="2" t="n"/>
      <c r="G97" s="2" t="n"/>
      <c r="H97" s="4" t="n"/>
      <c r="I97" s="4" t="n"/>
      <c r="J97" s="5">
        <f>IF(I97="","",I97-TODAY())</f>
        <v/>
      </c>
      <c r="K97" s="6">
        <f>IF(J97="","",IF(J97&lt;0,"Vencida",IF(J97&lt;=30,"Vence em até 30 dias",IF(J97&lt;=90,"Vence em até 90 dias","Vigente"))))</f>
        <v/>
      </c>
      <c r="L97" s="2" t="n"/>
      <c r="M97" s="7" t="n"/>
      <c r="N97" s="2" t="n"/>
      <c r="O97" s="4" t="n"/>
      <c r="P97" s="4" t="n"/>
      <c r="Q97" s="8" t="n"/>
    </row>
    <row r="98" ht="28" customHeight="1">
      <c r="A98" s="2" t="n"/>
      <c r="B98" s="2" t="n"/>
      <c r="C98" s="3" t="n"/>
      <c r="D98" s="2" t="n"/>
      <c r="E98" s="2" t="n"/>
      <c r="F98" s="2" t="n"/>
      <c r="G98" s="2" t="n"/>
      <c r="H98" s="4" t="n"/>
      <c r="I98" s="4" t="n"/>
      <c r="J98" s="5">
        <f>IF(I98="","",I98-TODAY())</f>
        <v/>
      </c>
      <c r="K98" s="6">
        <f>IF(J98="","",IF(J98&lt;0,"Vencida",IF(J98&lt;=30,"Vence em até 30 dias",IF(J98&lt;=90,"Vence em até 90 dias","Vigente"))))</f>
        <v/>
      </c>
      <c r="L98" s="2" t="n"/>
      <c r="M98" s="7" t="n"/>
      <c r="N98" s="2" t="n"/>
      <c r="O98" s="4" t="n"/>
      <c r="P98" s="4" t="n"/>
      <c r="Q98" s="8" t="n"/>
    </row>
    <row r="99" ht="28" customHeight="1">
      <c r="A99" s="2" t="n"/>
      <c r="B99" s="2" t="n"/>
      <c r="C99" s="3" t="n"/>
      <c r="D99" s="2" t="n"/>
      <c r="E99" s="2" t="n"/>
      <c r="F99" s="2" t="n"/>
      <c r="G99" s="2" t="n"/>
      <c r="H99" s="4" t="n"/>
      <c r="I99" s="4" t="n"/>
      <c r="J99" s="5">
        <f>IF(I99="","",I99-TODAY())</f>
        <v/>
      </c>
      <c r="K99" s="6">
        <f>IF(J99="","",IF(J99&lt;0,"Vencida",IF(J99&lt;=30,"Vence em até 30 dias",IF(J99&lt;=90,"Vence em até 90 dias","Vigente"))))</f>
        <v/>
      </c>
      <c r="L99" s="2" t="n"/>
      <c r="M99" s="7" t="n"/>
      <c r="N99" s="2" t="n"/>
      <c r="O99" s="4" t="n"/>
      <c r="P99" s="4" t="n"/>
      <c r="Q99" s="8" t="n"/>
    </row>
    <row r="100" ht="28" customHeight="1">
      <c r="A100" s="2" t="n"/>
      <c r="B100" s="2" t="n"/>
      <c r="C100" s="3" t="n"/>
      <c r="D100" s="2" t="n"/>
      <c r="E100" s="2" t="n"/>
      <c r="F100" s="2" t="n"/>
      <c r="G100" s="2" t="n"/>
      <c r="H100" s="4" t="n"/>
      <c r="I100" s="4" t="n"/>
      <c r="J100" s="5">
        <f>IF(I100="","",I100-TODAY())</f>
        <v/>
      </c>
      <c r="K100" s="6">
        <f>IF(J100="","",IF(J100&lt;0,"Vencida",IF(J100&lt;=30,"Vence em até 30 dias",IF(J100&lt;=90,"Vence em até 90 dias","Vigente"))))</f>
        <v/>
      </c>
      <c r="L100" s="2" t="n"/>
      <c r="M100" s="7" t="n"/>
      <c r="N100" s="2" t="n"/>
      <c r="O100" s="4" t="n"/>
      <c r="P100" s="4" t="n"/>
      <c r="Q100" s="8" t="n"/>
    </row>
    <row r="101" ht="28" customHeight="1">
      <c r="A101" s="2" t="n"/>
      <c r="B101" s="2" t="n"/>
      <c r="C101" s="3" t="n"/>
      <c r="D101" s="2" t="n"/>
      <c r="E101" s="2" t="n"/>
      <c r="F101" s="2" t="n"/>
      <c r="G101" s="2" t="n"/>
      <c r="H101" s="4" t="n"/>
      <c r="I101" s="4" t="n"/>
      <c r="J101" s="5">
        <f>IF(I101="","",I101-TODAY())</f>
        <v/>
      </c>
      <c r="K101" s="6">
        <f>IF(J101="","",IF(J101&lt;0,"Vencida",IF(J101&lt;=30,"Vence em até 30 dias",IF(J101&lt;=90,"Vence em até 90 dias","Vigente"))))</f>
        <v/>
      </c>
      <c r="L101" s="2" t="n"/>
      <c r="M101" s="7" t="n"/>
      <c r="N101" s="2" t="n"/>
      <c r="O101" s="4" t="n"/>
      <c r="P101" s="4" t="n"/>
      <c r="Q101" s="8" t="n"/>
    </row>
  </sheetData>
  <autoFilter ref="A1:Q101"/>
  <conditionalFormatting sqref="K2:K101">
    <cfRule type="expression" priority="1" dxfId="0" stopIfTrue="1">
      <formula>$K2="Vencida"</formula>
    </cfRule>
    <cfRule type="expression" priority="2" dxfId="1" stopIfTrue="1">
      <formula>$K2="Vence em até 30 dias"</formula>
    </cfRule>
    <cfRule type="expression" priority="3" dxfId="2" stopIfTrue="1">
      <formula>$K2="Vence em até 90 dias"</formula>
    </cfRule>
    <cfRule type="expression" priority="4" dxfId="3" stopIfTrue="1">
      <formula>$K2="Vigente"</formula>
    </cfRule>
  </conditionalFormatting>
  <dataValidations count="4">
    <dataValidation sqref="D2:D101" showErrorMessage="1" showInputMessage="1" allowBlank="1" type="list">
      <formula1>='Instruções'!$H$3:$H$11</formula1>
    </dataValidation>
    <dataValidation sqref="E2:E101" showErrorMessage="1" showInputMessage="1" allowBlank="1" type="list">
      <formula1>='Instruções'!$I$3:$I$11</formula1>
    </dataValidation>
    <dataValidation sqref="N2:N101" showErrorMessage="1" showInputMessage="1" allowBlank="1" type="list">
      <formula1>='Instruções'!$J$3:$J$7</formula1>
    </dataValidation>
    <dataValidation sqref="M2:M101" showErrorMessage="1" showInputMessage="1" allowBlank="1" type="decimal" operator="greaterThanOrEqual">
      <formula1>0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N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20" customWidth="1" min="2" max="2"/>
    <col width="4" customWidth="1" min="3" max="3"/>
    <col width="4" customWidth="1" min="4" max="4"/>
    <col width="30" customWidth="1" min="5" max="5"/>
    <col width="18" customWidth="1" min="6" max="6"/>
    <col width="4" customWidth="1" min="7" max="7"/>
    <col width="31" customWidth="1" min="8" max="8"/>
    <col width="19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</cols>
  <sheetData>
    <row r="1" ht="30" customHeight="1">
      <c r="A1" s="9" t="inlineStr">
        <is>
          <t>Dashboard Executivo — Controle de Licenças</t>
        </is>
      </c>
      <c r="B1" s="29" t="n"/>
      <c r="C1" s="29" t="n"/>
      <c r="D1" s="29" t="n"/>
      <c r="E1" s="29" t="n"/>
      <c r="F1" s="29" t="n"/>
      <c r="G1" s="29" t="n"/>
      <c r="H1" s="29" t="n"/>
      <c r="I1" s="29" t="n"/>
      <c r="J1" s="29" t="n"/>
      <c r="K1" s="29" t="n"/>
      <c r="L1" s="29" t="n"/>
      <c r="M1" s="29" t="n"/>
      <c r="N1" s="30" t="n"/>
    </row>
    <row r="2">
      <c r="A2" s="11" t="inlineStr">
        <is>
          <t>Indicador</t>
        </is>
      </c>
      <c r="B2" s="11" t="inlineStr">
        <is>
          <t>Resultado</t>
        </is>
      </c>
      <c r="E2" s="11" t="inlineStr">
        <is>
          <t>Status</t>
        </is>
      </c>
      <c r="F2" s="11" t="inlineStr">
        <is>
          <t>Quantidade</t>
        </is>
      </c>
      <c r="H2" s="11" t="inlineStr">
        <is>
          <t>Órgão emissor</t>
        </is>
      </c>
      <c r="I2" s="11" t="inlineStr">
        <is>
          <t>Custo estimado</t>
        </is>
      </c>
    </row>
    <row r="3">
      <c r="A3" s="12" t="inlineStr">
        <is>
          <t>Total de licenças</t>
        </is>
      </c>
      <c r="B3" s="13">
        <f>COUNTA('Controle de Licenças'!$A$2:$A$101)</f>
        <v/>
      </c>
      <c r="E3" s="14" t="inlineStr">
        <is>
          <t>Vencida</t>
        </is>
      </c>
      <c r="F3" s="13">
        <f>COUNTIF('Controle de Licenças'!$K$2:$K$101,E3)</f>
        <v/>
      </c>
      <c r="H3" s="14" t="inlineStr">
        <is>
          <t>Prefeitura de São Paulo</t>
        </is>
      </c>
      <c r="I3" s="15">
        <f>SUMIF('Controle de Licenças'!$E$2:$E$101,H3,'Controle de Licenças'!$M$2:$M$101)</f>
        <v/>
      </c>
    </row>
    <row r="4">
      <c r="A4" s="16" t="inlineStr">
        <is>
          <t>Licenças vigentes</t>
        </is>
      </c>
      <c r="B4" s="13">
        <f>COUNTIF('Controle de Licenças'!$K$2:$K$101,"Vigente")</f>
        <v/>
      </c>
      <c r="E4" s="17" t="inlineStr">
        <is>
          <t>Vence em até 30 dias</t>
        </is>
      </c>
      <c r="F4" s="13">
        <f>COUNTIF('Controle de Licenças'!$K$2:$K$101,E4)</f>
        <v/>
      </c>
      <c r="H4" s="17" t="inlineStr">
        <is>
          <t>Prefeitura de Belo Horizonte</t>
        </is>
      </c>
      <c r="I4" s="15">
        <f>SUMIF('Controle de Licenças'!$E$2:$E$101,H4,'Controle de Licenças'!$M$2:$M$101)</f>
        <v/>
      </c>
    </row>
    <row r="5">
      <c r="A5" s="12" t="inlineStr">
        <is>
          <t>Licenças vencidas</t>
        </is>
      </c>
      <c r="B5" s="13">
        <f>COUNTIF('Controle de Licenças'!$K$2:$K$101,"Vencida")</f>
        <v/>
      </c>
      <c r="E5" s="14" t="inlineStr">
        <is>
          <t>Vence em até 90 dias</t>
        </is>
      </c>
      <c r="F5" s="13">
        <f>COUNTIF('Controle de Licenças'!$K$2:$K$101,E5)</f>
        <v/>
      </c>
      <c r="H5" s="14" t="inlineStr">
        <is>
          <t>CETESB</t>
        </is>
      </c>
      <c r="I5" s="15">
        <f>SUMIF('Controle de Licenças'!$E$2:$E$101,H5,'Controle de Licenças'!$M$2:$M$101)</f>
        <v/>
      </c>
    </row>
    <row r="6">
      <c r="A6" s="16" t="inlineStr">
        <is>
          <t>Vencimentos em até 30 dias</t>
        </is>
      </c>
      <c r="B6" s="13">
        <f>COUNTIF('Controle de Licenças'!$K$2:$K$101,"Vence em até 30 dias")</f>
        <v/>
      </c>
      <c r="E6" s="17" t="inlineStr">
        <is>
          <t>Vigente</t>
        </is>
      </c>
      <c r="F6" s="13">
        <f>COUNTIF('Controle de Licenças'!$K$2:$K$101,E6)</f>
        <v/>
      </c>
      <c r="H6" s="17" t="inlineStr">
        <is>
          <t>Corpo de Bombeiros</t>
        </is>
      </c>
      <c r="I6" s="15">
        <f>SUMIF('Controle de Licenças'!$E$2:$E$101,H6,'Controle de Licenças'!$M$2:$M$101)</f>
        <v/>
      </c>
    </row>
    <row r="7">
      <c r="A7" s="12" t="inlineStr">
        <is>
          <t>Custo total estimado</t>
        </is>
      </c>
      <c r="B7" s="18">
        <f>SUM('Controle de Licenças'!$M$2:$M$101)</f>
        <v/>
      </c>
      <c r="H7" s="14" t="inlineStr">
        <is>
          <t>IAT</t>
        </is>
      </c>
      <c r="I7" s="15">
        <f>SUMIF('Controle de Licenças'!$E$2:$E$101,H7,'Controle de Licenças'!$M$2:$M$101)</f>
        <v/>
      </c>
    </row>
    <row r="8">
      <c r="A8" s="16" t="inlineStr">
        <is>
          <t>Custo médio de renovação</t>
        </is>
      </c>
      <c r="B8" s="18">
        <f>IFERROR(AVERAGE('Controle de Licenças'!$M$2:$M$101),0)</f>
        <v/>
      </c>
      <c r="H8" s="17" t="inlineStr">
        <is>
          <t>Caixa Econômica Federal</t>
        </is>
      </c>
      <c r="I8" s="15">
        <f>SUMIF('Controle de Licenças'!$E$2:$E$101,H8,'Controle de Licenças'!$M$2:$M$101)</f>
        <v/>
      </c>
    </row>
    <row r="9">
      <c r="A9" s="12" t="inlineStr">
        <is>
          <t>Percentual vigente</t>
        </is>
      </c>
      <c r="B9" s="19">
        <f>IFERROR(B4/B3,0)</f>
        <v/>
      </c>
      <c r="H9" s="14" t="inlineStr">
        <is>
          <t>Receita Federal</t>
        </is>
      </c>
      <c r="I9" s="15">
        <f>SUMIF('Controle de Licenças'!$E$2:$E$101,H9,'Controle de Licenças'!$M$2:$M$101)</f>
        <v/>
      </c>
    </row>
    <row r="10">
      <c r="A10" s="12" t="inlineStr">
        <is>
          <t>Consultar responsável por ID</t>
        </is>
      </c>
      <c r="B10" s="20" t="inlineStr">
        <is>
          <t>LIC-001</t>
        </is>
      </c>
      <c r="H10" s="17" t="inlineStr">
        <is>
          <t>CREA-RJ</t>
        </is>
      </c>
      <c r="I10" s="15">
        <f>SUMIF('Controle de Licenças'!$E$2:$E$101,H10,'Controle de Licenças'!$M$2:$M$101)</f>
        <v/>
      </c>
    </row>
    <row r="11">
      <c r="A11" s="12" t="inlineStr">
        <is>
          <t>Responsável encontrado</t>
        </is>
      </c>
      <c r="B11" s="21">
        <f>IFERROR(VLOOKUP(B10,'Controle de Licenças'!$A$2:$Q$101,12,FALSE),"Não encontrado")</f>
        <v/>
      </c>
      <c r="E11" s="11" t="inlineStr">
        <is>
          <t>Tipo de licença</t>
        </is>
      </c>
      <c r="F11" s="11" t="inlineStr">
        <is>
          <t>Quantidade</t>
        </is>
      </c>
      <c r="H11" s="14" t="inlineStr">
        <is>
          <t>Prefeitura de Salvador</t>
        </is>
      </c>
      <c r="I11" s="15">
        <f>SUMIF('Controle de Licenças'!$E$2:$E$101,H11,'Controle de Licenças'!$M$2:$M$101)</f>
        <v/>
      </c>
    </row>
    <row r="12">
      <c r="E12" s="14" t="inlineStr">
        <is>
          <t>Alvará de Funcionamento</t>
        </is>
      </c>
      <c r="F12" s="13">
        <f>COUNTIF('Controle de Licenças'!$D$2:$D$101,E12)</f>
        <v/>
      </c>
    </row>
    <row r="13">
      <c r="E13" s="17" t="inlineStr">
        <is>
          <t>Licença Sanitária</t>
        </is>
      </c>
      <c r="F13" s="13">
        <f>COUNTIF('Controle de Licenças'!$D$2:$D$101,E13)</f>
        <v/>
      </c>
    </row>
    <row r="14">
      <c r="E14" s="14" t="inlineStr">
        <is>
          <t>Licença Ambiental</t>
        </is>
      </c>
      <c r="F14" s="13">
        <f>COUNTIF('Controle de Licenças'!$D$2:$D$101,E14)</f>
        <v/>
      </c>
    </row>
    <row r="15">
      <c r="E15" s="17" t="inlineStr">
        <is>
          <t>AVCB</t>
        </is>
      </c>
      <c r="F15" s="13">
        <f>COUNTIF('Controle de Licenças'!$D$2:$D$101,E15)</f>
        <v/>
      </c>
    </row>
    <row r="16">
      <c r="E16" s="14" t="inlineStr">
        <is>
          <t>Licença de Operação</t>
        </is>
      </c>
      <c r="F16" s="13">
        <f>COUNTIF('Controle de Licenças'!$D$2:$D$101,E16)</f>
        <v/>
      </c>
    </row>
    <row r="17">
      <c r="E17" s="17" t="inlineStr">
        <is>
          <t>Certificado de Regularidade do FGTS</t>
        </is>
      </c>
      <c r="F17" s="13">
        <f>COUNTIF('Controle de Licenças'!$D$2:$D$101,E17)</f>
        <v/>
      </c>
    </row>
    <row r="18">
      <c r="E18" s="14" t="inlineStr">
        <is>
          <t>Certidão Negativa de Débitos</t>
        </is>
      </c>
      <c r="F18" s="13">
        <f>COUNTIF('Controle de Licenças'!$D$2:$D$101,E18)</f>
        <v/>
      </c>
    </row>
    <row r="19">
      <c r="E19" s="17" t="inlineStr">
        <is>
          <t>Registro no CREA</t>
        </is>
      </c>
      <c r="F19" s="13">
        <f>COUNTIF('Controle de Licenças'!$D$2:$D$101,E19)</f>
        <v/>
      </c>
    </row>
    <row r="20">
      <c r="E20" s="14" t="inlineStr">
        <is>
          <t>Licença de Publicidade</t>
        </is>
      </c>
      <c r="F20" s="13">
        <f>COUNTIF('Controle de Licenças'!$D$2:$D$101,E20)</f>
        <v/>
      </c>
    </row>
  </sheetData>
  <mergeCells count="1">
    <mergeCell ref="A1:N1"/>
  </mergeCells>
  <dataValidations count="1">
    <dataValidation sqref="B10" showErrorMessage="1" showInputMessage="1" allowBlank="1" type="list">
      <formula1>='Controle de Licenças'!$A$2:$A$101</formula1>
    </dataValidation>
  </dataValidations>
  <pageMargins left="0.75" right="0.75" top="1" bottom="1" header="0.5" footer="0.5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J11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9" customWidth="1" min="1" max="1"/>
    <col width="78" customWidth="1" min="2" max="2"/>
    <col width="3" customWidth="1" min="3" max="3"/>
    <col width="3" customWidth="1" min="4" max="4"/>
    <col width="3" customWidth="1" min="5" max="5"/>
    <col width="3" customWidth="1" min="6" max="6"/>
    <col width="3" customWidth="1" min="7" max="7"/>
    <col width="30" customWidth="1" min="8" max="8"/>
    <col width="34" customWidth="1" min="9" max="9"/>
    <col width="22" customWidth="1" min="10" max="10"/>
  </cols>
  <sheetData>
    <row r="1" ht="30" customHeight="1">
      <c r="A1" s="9" t="inlineStr">
        <is>
          <t>Instruções Operacionais — Controle de Licenças</t>
        </is>
      </c>
      <c r="B1" s="29" t="n"/>
      <c r="C1" s="29" t="n"/>
      <c r="D1" s="29" t="n"/>
      <c r="E1" s="29" t="n"/>
      <c r="F1" s="29" t="n"/>
      <c r="G1" s="29" t="n"/>
      <c r="H1" s="29" t="n"/>
      <c r="I1" s="29" t="n"/>
      <c r="J1" s="30" t="n"/>
    </row>
    <row r="2">
      <c r="A2" s="11" t="inlineStr">
        <is>
          <t>Orientação</t>
        </is>
      </c>
      <c r="B2" s="11" t="inlineStr">
        <is>
          <t>Procedimento recomendado</t>
        </is>
      </c>
      <c r="H2" s="22" t="inlineStr">
        <is>
          <t>Tipos de licença</t>
        </is>
      </c>
      <c r="I2" s="22" t="inlineStr">
        <is>
          <t>Órgãos emissores</t>
        </is>
      </c>
      <c r="J2" s="22" t="inlineStr">
        <is>
          <t>Periodicidades</t>
        </is>
      </c>
    </row>
    <row r="3" ht="52" customHeight="1">
      <c r="A3" s="23" t="inlineStr">
        <is>
          <t>Cadastro ou atualização</t>
        </is>
      </c>
      <c r="B3" s="24" t="inlineStr">
        <is>
          <t>Preencha uma linha na aba Controle de Licenças para cada documento. Informe ID único, empresa, CNPJ, tipo, órgão emissor, cidade/UF, número do documento, datas, responsável, custo estimado, periodicidade e observações.</t>
        </is>
      </c>
      <c r="H3" s="25" t="inlineStr">
        <is>
          <t>Alvará de Funcionamento</t>
        </is>
      </c>
      <c r="I3" s="25" t="inlineStr">
        <is>
          <t>Prefeitura de São Paulo</t>
        </is>
      </c>
      <c r="J3" s="26" t="inlineStr">
        <is>
          <t>Mensal</t>
        </is>
      </c>
    </row>
    <row r="4" ht="52" customHeight="1">
      <c r="A4" s="27" t="inlineStr">
        <is>
          <t>Datas e vencimentos</t>
        </is>
      </c>
      <c r="B4" s="28" t="inlineStr">
        <is>
          <t>Utilize datas reais de emissão e validade no padrão DD/MM/AAAA. A coluna Dias para Vencer é calculada automaticamente com base na data atual e permanece vazia enquanto a validade não for informada.</t>
        </is>
      </c>
      <c r="H4" s="25" t="inlineStr">
        <is>
          <t>Licença Sanitária</t>
        </is>
      </c>
      <c r="I4" s="25" t="inlineStr">
        <is>
          <t>Prefeitura de Belo Horizonte</t>
        </is>
      </c>
      <c r="J4" s="26" t="inlineStr">
        <is>
          <t>Trimestral</t>
        </is>
      </c>
    </row>
    <row r="5" ht="52" customHeight="1">
      <c r="A5" s="23" t="inlineStr">
        <is>
          <t>Status e alertas</t>
        </is>
      </c>
      <c r="B5" s="24" t="inlineStr">
        <is>
          <t>Vencida indica validade anterior à data atual. Vence em até 30 dias requer ação prioritária. Vence em até 90 dias demanda planejamento. Vigente indica prazo superior a 90 dias.</t>
        </is>
      </c>
      <c r="H5" s="25" t="inlineStr">
        <is>
          <t>Licença Ambiental</t>
        </is>
      </c>
      <c r="I5" s="25" t="inlineStr">
        <is>
          <t>CETESB</t>
        </is>
      </c>
      <c r="J5" s="26" t="inlineStr">
        <is>
          <t>Semestral</t>
        </is>
      </c>
    </row>
    <row r="6" ht="52" customHeight="1">
      <c r="A6" s="27" t="inlineStr">
        <is>
          <t>CNPJ e documento</t>
        </is>
      </c>
      <c r="B6" s="28" t="inlineStr">
        <is>
          <t>Informe o CNPJ com 14 dígitos no formato 00.000.000/0000-00 e registre o número oficial exibido pela entidade emissora. Utilize documentos fictícios apenas em ambientes de teste.</t>
        </is>
      </c>
      <c r="H6" s="25" t="inlineStr">
        <is>
          <t>AVCB</t>
        </is>
      </c>
      <c r="I6" s="25" t="inlineStr">
        <is>
          <t>Corpo de Bombeiros</t>
        </is>
      </c>
      <c r="J6" s="26" t="inlineStr">
        <is>
          <t>Anual</t>
        </is>
      </c>
    </row>
    <row r="7" ht="52" customHeight="1">
      <c r="A7" s="23" t="inlineStr">
        <is>
          <t>Órgão emissor e custos</t>
        </is>
      </c>
      <c r="B7" s="24" t="inlineStr">
        <is>
          <t>Selecione o órgão emissor e a periodicidade nas listas disponíveis. O custo de renovação deve registrar a melhor estimativa disponível, incluindo taxas, vistorias e serviços necessários.</t>
        </is>
      </c>
      <c r="H7" s="25" t="inlineStr">
        <is>
          <t>Licença de Operação</t>
        </is>
      </c>
      <c r="I7" s="25" t="inlineStr">
        <is>
          <t>IAT</t>
        </is>
      </c>
      <c r="J7" s="26" t="inlineStr">
        <is>
          <t>Bienal</t>
        </is>
      </c>
    </row>
    <row r="8" ht="52" customHeight="1">
      <c r="A8" s="27" t="inlineStr">
        <is>
          <t>Conferência de responsabilidade</t>
        </is>
      </c>
      <c r="B8" s="28" t="inlineStr">
        <is>
          <t>A responsabilidade pela validade deve ser conferida diretamente com Prefeitura, Receita Federal, órgãos ambientais, Corpo de Bombeiros, CREA, Caixa Econômica Federal e demais entidades aplicáveis.</t>
        </is>
      </c>
      <c r="H8" s="25" t="inlineStr">
        <is>
          <t>Certificado de Regularidade do FGTS</t>
        </is>
      </c>
      <c r="I8" s="25" t="inlineStr">
        <is>
          <t>Caixa Econômica Federal</t>
        </is>
      </c>
    </row>
    <row r="9" ht="52" customHeight="1">
      <c r="A9" s="23" t="inlineStr">
        <is>
          <t>Obrigações correlatas</t>
        </is>
      </c>
      <c r="B9" s="24" t="inlineStr">
        <is>
          <t>Avalie obrigações relacionadas a CNPJ, alvarás, AVCB, licenças sanitárias, licenças ambientais, ISS, ICMS, Simples Nacional e LGPD/ANPD, quando aplicável ao porte e à atividade da empresa.</t>
        </is>
      </c>
      <c r="H9" s="25" t="inlineStr">
        <is>
          <t>Certidão Negativa de Débitos</t>
        </is>
      </c>
      <c r="I9" s="25" t="inlineStr">
        <is>
          <t>Receita Federal</t>
        </is>
      </c>
    </row>
    <row r="10" ht="52" customHeight="1">
      <c r="A10" s="27" t="inlineStr">
        <is>
          <t>Uso do Dashboard</t>
        </is>
      </c>
      <c r="B10" s="28" t="inlineStr">
        <is>
          <t>O Dashboard consolida indicadores, custos e gráficos a partir das 100 linhas preparadas. Utilize a consulta por ID para localizar rapidamente o responsável cadastrado para uma licença.</t>
        </is>
      </c>
      <c r="H10" s="25" t="inlineStr">
        <is>
          <t>Registro no CREA</t>
        </is>
      </c>
      <c r="I10" s="25" t="inlineStr">
        <is>
          <t>CREA-RJ</t>
        </is>
      </c>
    </row>
    <row r="11" ht="52" customHeight="1">
      <c r="A11" s="23" t="inlineStr">
        <is>
          <t>Revisão gerencial</t>
        </is>
      </c>
      <c r="B11" s="24" t="inlineStr">
        <is>
          <t>Mantenha evidências de protocolos, certidões, pagamentos e renovações nas observações ou em repositório corporativo. A planilha é ferramenta de acompanhamento e não substitui validação junto aos órgãos competentes.</t>
        </is>
      </c>
      <c r="H11" s="25" t="inlineStr">
        <is>
          <t>Licença de Publicidade</t>
        </is>
      </c>
      <c r="I11" s="25" t="inlineStr">
        <is>
          <t>Prefeitura de Salvador</t>
        </is>
      </c>
    </row>
  </sheetData>
  <mergeCells count="1">
    <mergeCell ref="A1:J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2026-09-08T19:56:44Z</dcterms:created>
  <dcterms:modified xmlns:dcterms="http://purl.org/dc/terms/" xmlns:xsi="http://www.w3.org/2001/XMLSchema-instance" xsi:type="dcterms:W3CDTF">2026-09-08T19:56:44Z</dcterms:modified>
</cp:coreProperties>
</file>