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de Hora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'Registro de Horas'!$A$1:$P$101</definedName>
    <definedName name="_xlnm._FilterDatabase" localSheetId="1" hidden="1">'Resumo'!$A$14:$G$114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[h]:mm"/>
    <numFmt numFmtId="167" formatCode="0.0%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11827"/>
      <sz val="10"/>
    </font>
    <font>
      <name val="Aptos Display"/>
      <b val="1"/>
      <color rgb="00FFFFFF"/>
      <sz val="16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11827"/>
      </patternFill>
    </fill>
    <fill>
      <patternFill patternType="solid">
        <fgColor rgb="0006B6D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top" wrapText="1"/>
    </xf>
    <xf numFmtId="166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3" fillId="6" borderId="0" applyAlignment="1" pivotButton="0" quotePrefix="0" xfId="0">
      <alignment horizontal="left" vertical="center"/>
    </xf>
    <xf numFmtId="0" fontId="0" fillId="6" borderId="0" pivotButton="0" quotePrefix="0" xfId="0"/>
    <xf numFmtId="166" fontId="2" fillId="4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Aptos"/>
        <b val="1"/>
        <color rgb="0016A34A"/>
        <sz val="10"/>
      </font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color rgb="004B5563"/>
        <sz val="10"/>
      </font>
      <fill>
        <patternFill patternType="solid">
          <fgColor rgb="00FFFBEB"/>
        </patternFill>
      </fill>
    </dxf>
    <dxf>
      <font>
        <name val="Aptos"/>
        <color rgb="00111827"/>
        <sz val="10"/>
      </font>
      <fill>
        <patternFill patternType="solid">
          <fgColor rgb="00ECFE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trabalhadas e extras por colaborador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'Resumo'!B14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'Resumo'!$A$15:$A$114</f>
            </numRef>
          </cat>
          <val>
            <numRef>
              <f>'Resumo'!$B$15:$B$114</f>
            </numRef>
          </val>
        </ser>
        <ser>
          <idx val="1"/>
          <order val="1"/>
          <tx>
            <strRef>
              <f>'Resumo'!D14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'Resumo'!$A$15:$A$114</f>
            </numRef>
          </cat>
          <val>
            <numRef>
              <f>'Resumo'!$D$15:$D$114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Colaborador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Duração</a:t>
                </a:r>
              </a:p>
            </rich>
          </tx>
        </title>
        <numFmt formatCode="[h]:mm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dos status</a:t>
            </a:r>
          </a:p>
        </rich>
      </tx>
    </title>
    <plotArea>
      <doughnutChart>
        <varyColors val="1"/>
        <ser>
          <idx val="0"/>
          <order val="0"/>
          <tx>
            <strRef>
              <f>'Resumo'!I14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'Resumo'!$H$15:$H$18</f>
            </numRef>
          </cat>
          <val>
            <numRef>
              <f>'Resumo'!$I$15:$I$18</f>
            </numRef>
          </val>
        </ser>
        <dLbls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diária das horas trabalhadas</a:t>
            </a:r>
          </a:p>
        </rich>
      </tx>
    </title>
    <plotArea>
      <lineChart>
        <grouping val="standard"/>
        <ser>
          <idx val="0"/>
          <order val="0"/>
          <tx>
            <strRef>
              <f>'Resumo'!I23</f>
            </strRef>
          </tx>
          <spPr>
            <a:ln xmlns:a="http://schemas.openxmlformats.org/drawingml/2006/main">
              <a:solidFill>
                <a:srgbClr val="06B6D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'Resumo'!$H$24:$H$124</f>
            </numRef>
          </cat>
          <val>
            <numRef>
              <f>'Resumo'!$I$24:$I$124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Duração</a:t>
                </a:r>
              </a:p>
            </rich>
          </tx>
        </title>
        <numFmt formatCode="[h]:mm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6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23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39</row>
      <rowOff>0</rowOff>
    </from>
    <ext cx="64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2" customWidth="1" min="3" max="3"/>
    <col width="22" customWidth="1" min="4" max="4"/>
    <col width="19" customWidth="1" min="5" max="5"/>
    <col width="18" customWidth="1" min="6" max="6"/>
    <col width="11" customWidth="1" min="7" max="7"/>
    <col width="20" customWidth="1" min="8" max="8"/>
    <col width="20" customWidth="1" min="9" max="9"/>
    <col width="11" customWidth="1" min="10" max="10"/>
    <col width="18" customWidth="1" min="11" max="11"/>
    <col width="18" customWidth="1" min="12" max="12"/>
    <col width="15" customWidth="1" min="13" max="13"/>
    <col width="17" customWidth="1" min="14" max="14"/>
    <col width="15" customWidth="1" min="15" max="15"/>
    <col width="34" customWidth="1" min="16" max="16"/>
  </cols>
  <sheetData>
    <row r="1" ht="30" customHeight="1">
      <c r="A1" s="1" t="inlineStr">
        <is>
          <t>ID</t>
        </is>
      </c>
      <c r="B1" s="1" t="inlineStr">
        <is>
          <t>Data</t>
        </is>
      </c>
      <c r="C1" s="1" t="inlineStr">
        <is>
          <t>Colaborador</t>
        </is>
      </c>
      <c r="D1" s="1" t="inlineStr">
        <is>
          <t>Cargo</t>
        </is>
      </c>
      <c r="E1" s="1" t="inlineStr">
        <is>
          <t>Cidade</t>
        </is>
      </c>
      <c r="F1" s="1" t="inlineStr">
        <is>
          <t>Tipo de jornada</t>
        </is>
      </c>
      <c r="G1" s="1" t="inlineStr">
        <is>
          <t>Entrada</t>
        </is>
      </c>
      <c r="H1" s="1" t="inlineStr">
        <is>
          <t>Saída para intervalo</t>
        </is>
      </c>
      <c r="I1" s="1" t="inlineStr">
        <is>
          <t>Retorno do intervalo</t>
        </is>
      </c>
      <c r="J1" s="1" t="inlineStr">
        <is>
          <t>Saída</t>
        </is>
      </c>
      <c r="K1" s="1" t="inlineStr">
        <is>
          <t>Horas trabalhadas</t>
        </is>
      </c>
      <c r="L1" s="1" t="inlineStr">
        <is>
          <t>Jornada prevista</t>
        </is>
      </c>
      <c r="M1" s="1" t="inlineStr">
        <is>
          <t>Horas extras</t>
        </is>
      </c>
      <c r="N1" s="1" t="inlineStr">
        <is>
          <t>Déficit de horas</t>
        </is>
      </c>
      <c r="O1" s="1" t="inlineStr">
        <is>
          <t>Status</t>
        </is>
      </c>
      <c r="P1" s="1" t="inlineStr">
        <is>
          <t>Observações</t>
        </is>
      </c>
    </row>
    <row r="2">
      <c r="A2" s="2" t="inlineStr">
        <is>
          <t>RH-2026-001</t>
        </is>
      </c>
      <c r="B2" s="23" t="n">
        <v>46267</v>
      </c>
      <c r="C2" s="4" t="inlineStr">
        <is>
          <t>João Silva</t>
        </is>
      </c>
      <c r="D2" s="4" t="inlineStr">
        <is>
          <t>Analista de Dados</t>
        </is>
      </c>
      <c r="E2" s="4" t="inlineStr">
        <is>
          <t>São Paulo</t>
        </is>
      </c>
      <c r="F2" s="2" t="inlineStr">
        <is>
          <t>Comercial</t>
        </is>
      </c>
      <c r="G2" s="24" t="n">
        <v>0.3333333333333333</v>
      </c>
      <c r="H2" s="24" t="n">
        <v>0.5</v>
      </c>
      <c r="I2" s="24" t="n">
        <v>0.5416666666666666</v>
      </c>
      <c r="J2" s="24" t="n">
        <v>0.7083333333333334</v>
      </c>
      <c r="K2" s="25">
        <f>IF(A2="","",IFERROR((J2-G2)-(I2-H2),0))</f>
        <v/>
      </c>
      <c r="L2" s="25">
        <f>IF(A2="","",IFERROR(VLOOKUP(F2,'Resumo'!$J$2:$K$5,2,FALSE),TIME(8,0,0)))</f>
        <v/>
      </c>
      <c r="M2" s="25">
        <f>IF(A2="","",IF(K2&gt;L2,K2-L2,0))</f>
        <v/>
      </c>
      <c r="N2" s="25">
        <f>IF(A2="","",IF(K2&lt;L2,L2-K2,0))</f>
        <v/>
      </c>
      <c r="O2" s="7">
        <f>IF(A2="","",IF(K2=0,"Pendente",IF(K2&gt;L2,"Hora extra",IF(K2&lt;L2,"Déficit","Regular"))))</f>
        <v/>
      </c>
      <c r="P2" s="8" t="inlineStr">
        <is>
          <t>Jornada regular.</t>
        </is>
      </c>
    </row>
    <row r="3">
      <c r="A3" s="2" t="inlineStr">
        <is>
          <t>RH-2026-002</t>
        </is>
      </c>
      <c r="B3" s="23" t="n">
        <v>46268</v>
      </c>
      <c r="C3" s="4" t="inlineStr">
        <is>
          <t>Maria Oliveira</t>
        </is>
      </c>
      <c r="D3" s="4" t="inlineStr">
        <is>
          <t>Coordenadora Financeira</t>
        </is>
      </c>
      <c r="E3" s="4" t="inlineStr">
        <is>
          <t>Rio de Janeiro</t>
        </is>
      </c>
      <c r="F3" s="2" t="inlineStr">
        <is>
          <t>Comercial</t>
        </is>
      </c>
      <c r="G3" s="24" t="n">
        <v>0.3333333333333333</v>
      </c>
      <c r="H3" s="24" t="n">
        <v>0.5</v>
      </c>
      <c r="I3" s="24" t="n">
        <v>0.5416666666666666</v>
      </c>
      <c r="J3" s="24" t="n">
        <v>0.75</v>
      </c>
      <c r="K3" s="26">
        <f>IF(A3="","",IFERROR((J3-G3)-(I3-H3),0))</f>
        <v/>
      </c>
      <c r="L3" s="26">
        <f>IF(A3="","",IFERROR(VLOOKUP(F3,'Resumo'!$J$2:$K$5,2,FALSE),TIME(8,0,0)))</f>
        <v/>
      </c>
      <c r="M3" s="26">
        <f>IF(A3="","",IF(K3&gt;L3,K3-L3,0))</f>
        <v/>
      </c>
      <c r="N3" s="26">
        <f>IF(A3="","",IF(K3&lt;L3,L3-K3,0))</f>
        <v/>
      </c>
      <c r="O3" s="10">
        <f>IF(A3="","",IF(K3=0,"Pendente",IF(K3&gt;L3,"Hora extra",IF(K3&lt;L3,"Déficit","Regular"))))</f>
        <v/>
      </c>
      <c r="P3" s="8" t="inlineStr">
        <is>
          <t>Fechamento mensal.</t>
        </is>
      </c>
    </row>
    <row r="4">
      <c r="A4" s="2" t="inlineStr">
        <is>
          <t>RH-2026-003</t>
        </is>
      </c>
      <c r="B4" s="23" t="n">
        <v>46268</v>
      </c>
      <c r="C4" s="4" t="inlineStr">
        <is>
          <t>Pedro Santos</t>
        </is>
      </c>
      <c r="D4" s="4" t="inlineStr">
        <is>
          <t>Assistente Administrativo</t>
        </is>
      </c>
      <c r="E4" s="4" t="inlineStr">
        <is>
          <t>Belo Horizonte</t>
        </is>
      </c>
      <c r="F4" s="2" t="inlineStr">
        <is>
          <t>Reduzida</t>
        </is>
      </c>
      <c r="G4" s="24" t="n">
        <v>0.3333333333333333</v>
      </c>
      <c r="H4" s="24" t="n">
        <v>0.5</v>
      </c>
      <c r="I4" s="24" t="n">
        <v>0.5416666666666666</v>
      </c>
      <c r="J4" s="24" t="n">
        <v>0.625</v>
      </c>
      <c r="K4" s="25">
        <f>IF(A4="","",IFERROR((J4-G4)-(I4-H4),0))</f>
        <v/>
      </c>
      <c r="L4" s="25">
        <f>IF(A4="","",IFERROR(VLOOKUP(F4,'Resumo'!$J$2:$K$5,2,FALSE),TIME(8,0,0)))</f>
        <v/>
      </c>
      <c r="M4" s="25">
        <f>IF(A4="","",IF(K4&gt;L4,K4-L4,0))</f>
        <v/>
      </c>
      <c r="N4" s="25">
        <f>IF(A4="","",IF(K4&lt;L4,L4-K4,0))</f>
        <v/>
      </c>
      <c r="O4" s="7">
        <f>IF(A4="","",IF(K4=0,"Pendente",IF(K4&gt;L4,"Hora extra",IF(K4&lt;L4,"Déficit","Regular"))))</f>
        <v/>
      </c>
      <c r="P4" s="8" t="inlineStr">
        <is>
          <t>Jornada reduzida regular.</t>
        </is>
      </c>
    </row>
    <row r="5">
      <c r="A5" s="2" t="inlineStr">
        <is>
          <t>RH-2026-004</t>
        </is>
      </c>
      <c r="B5" s="23" t="n">
        <v>46269</v>
      </c>
      <c r="C5" s="4" t="inlineStr">
        <is>
          <t>Ana Souza</t>
        </is>
      </c>
      <c r="D5" s="4" t="inlineStr">
        <is>
          <t>Analista de RH</t>
        </is>
      </c>
      <c r="E5" s="4" t="inlineStr">
        <is>
          <t>Curitiba</t>
        </is>
      </c>
      <c r="F5" s="2" t="inlineStr">
        <is>
          <t>Flexível</t>
        </is>
      </c>
      <c r="G5" s="24" t="n">
        <v>0.34375</v>
      </c>
      <c r="H5" s="24" t="n">
        <v>0.5</v>
      </c>
      <c r="I5" s="24" t="n">
        <v>0.5416666666666666</v>
      </c>
      <c r="J5" s="24" t="n">
        <v>0.71875</v>
      </c>
      <c r="K5" s="26">
        <f>IF(A5="","",IFERROR((J5-G5)-(I5-H5),0))</f>
        <v/>
      </c>
      <c r="L5" s="26">
        <f>IF(A5="","",IFERROR(VLOOKUP(F5,'Resumo'!$J$2:$K$5,2,FALSE),TIME(8,0,0)))</f>
        <v/>
      </c>
      <c r="M5" s="26">
        <f>IF(A5="","",IF(K5&gt;L5,K5-L5,0))</f>
        <v/>
      </c>
      <c r="N5" s="26">
        <f>IF(A5="","",IF(K5&lt;L5,L5-K5,0))</f>
        <v/>
      </c>
      <c r="O5" s="10">
        <f>IF(A5="","",IF(K5=0,"Pendente",IF(K5&gt;L5,"Hora extra",IF(K5&lt;L5,"Déficit","Regular"))))</f>
        <v/>
      </c>
      <c r="P5" s="8" t="inlineStr">
        <is>
          <t>Atendimento interno.</t>
        </is>
      </c>
    </row>
    <row r="6">
      <c r="A6" s="2" t="inlineStr">
        <is>
          <t>RH-2026-005</t>
        </is>
      </c>
      <c r="B6" s="23" t="n">
        <v>46269</v>
      </c>
      <c r="C6" s="4" t="inlineStr">
        <is>
          <t>Carlos Pereira</t>
        </is>
      </c>
      <c r="D6" s="4" t="inlineStr">
        <is>
          <t>Técnico de Operações</t>
        </is>
      </c>
      <c r="E6" s="4" t="inlineStr">
        <is>
          <t>Porto Alegre</t>
        </is>
      </c>
      <c r="F6" s="2" t="inlineStr">
        <is>
          <t>Escala 12x36</t>
        </is>
      </c>
      <c r="G6" s="24" t="n">
        <v>0.2916666666666667</v>
      </c>
      <c r="H6" s="24" t="n">
        <v>0.5</v>
      </c>
      <c r="I6" s="24" t="n">
        <v>0.5416666666666666</v>
      </c>
      <c r="J6" s="24" t="n">
        <v>0.7916666666666666</v>
      </c>
      <c r="K6" s="25">
        <f>IF(A6="","",IFERROR((J6-G6)-(I6-H6),0))</f>
        <v/>
      </c>
      <c r="L6" s="25">
        <f>IF(A6="","",IFERROR(VLOOKUP(F6,'Resumo'!$J$2:$K$5,2,FALSE),TIME(8,0,0)))</f>
        <v/>
      </c>
      <c r="M6" s="25">
        <f>IF(A6="","",IF(K6&gt;L6,K6-L6,0))</f>
        <v/>
      </c>
      <c r="N6" s="25">
        <f>IF(A6="","",IF(K6&lt;L6,L6-K6,0))</f>
        <v/>
      </c>
      <c r="O6" s="7">
        <f>IF(A6="","",IF(K6=0,"Pendente",IF(K6&gt;L6,"Hora extra",IF(K6&lt;L6,"Déficit","Regular"))))</f>
        <v/>
      </c>
      <c r="P6" s="8" t="inlineStr">
        <is>
          <t>Saída antecipada autorizada.</t>
        </is>
      </c>
    </row>
    <row r="7">
      <c r="A7" s="2" t="inlineStr">
        <is>
          <t>RH-2026-006</t>
        </is>
      </c>
      <c r="B7" s="23" t="n">
        <v>46270</v>
      </c>
      <c r="C7" s="4" t="inlineStr">
        <is>
          <t>Juliana Costa</t>
        </is>
      </c>
      <c r="D7" s="4" t="inlineStr">
        <is>
          <t>Gerente Comercial</t>
        </is>
      </c>
      <c r="E7" s="4" t="inlineStr">
        <is>
          <t>Salvador</t>
        </is>
      </c>
      <c r="F7" s="2" t="inlineStr">
        <is>
          <t>Comercial</t>
        </is>
      </c>
      <c r="G7" s="24" t="n">
        <v>0.3333333333333333</v>
      </c>
      <c r="H7" s="24" t="n">
        <v>0.5</v>
      </c>
      <c r="I7" s="24" t="n">
        <v>0.5416666666666666</v>
      </c>
      <c r="J7" s="24" t="n">
        <v>0.7708333333333334</v>
      </c>
      <c r="K7" s="26">
        <f>IF(A7="","",IFERROR((J7-G7)-(I7-H7),0))</f>
        <v/>
      </c>
      <c r="L7" s="26">
        <f>IF(A7="","",IFERROR(VLOOKUP(F7,'Resumo'!$J$2:$K$5,2,FALSE),TIME(8,0,0)))</f>
        <v/>
      </c>
      <c r="M7" s="26">
        <f>IF(A7="","",IF(K7&gt;L7,K7-L7,0))</f>
        <v/>
      </c>
      <c r="N7" s="26">
        <f>IF(A7="","",IF(K7&lt;L7,L7-K7,0))</f>
        <v/>
      </c>
      <c r="O7" s="10">
        <f>IF(A7="","",IF(K7=0,"Pendente",IF(K7&gt;L7,"Hora extra",IF(K7&lt;L7,"Déficit","Regular"))))</f>
        <v/>
      </c>
      <c r="P7" s="8" t="inlineStr">
        <is>
          <t>Reunião com clientes.</t>
        </is>
      </c>
    </row>
    <row r="8">
      <c r="A8" s="2" t="inlineStr">
        <is>
          <t>RH-2026-007</t>
        </is>
      </c>
      <c r="B8" s="23" t="n">
        <v>46271</v>
      </c>
      <c r="C8" s="4" t="inlineStr">
        <is>
          <t>Rafael Almeida</t>
        </is>
      </c>
      <c r="D8" s="4" t="inlineStr">
        <is>
          <t>Supervisor de Logística</t>
        </is>
      </c>
      <c r="E8" s="4" t="inlineStr">
        <is>
          <t>Recife</t>
        </is>
      </c>
      <c r="F8" s="2" t="inlineStr">
        <is>
          <t>Comercial</t>
        </is>
      </c>
      <c r="G8" s="24" t="n">
        <v>0.3333333333333333</v>
      </c>
      <c r="H8" s="24" t="n">
        <v>0.5</v>
      </c>
      <c r="I8" s="24" t="n">
        <v>0.5416666666666666</v>
      </c>
      <c r="J8" s="24" t="n">
        <v>0.7083333333333334</v>
      </c>
      <c r="K8" s="25">
        <f>IF(A8="","",IFERROR((J8-G8)-(I8-H8),0))</f>
        <v/>
      </c>
      <c r="L8" s="25">
        <f>IF(A8="","",IFERROR(VLOOKUP(F8,'Resumo'!$J$2:$K$5,2,FALSE),TIME(8,0,0)))</f>
        <v/>
      </c>
      <c r="M8" s="25">
        <f>IF(A8="","",IF(K8&gt;L8,K8-L8,0))</f>
        <v/>
      </c>
      <c r="N8" s="25">
        <f>IF(A8="","",IF(K8&lt;L8,L8-K8,0))</f>
        <v/>
      </c>
      <c r="O8" s="7">
        <f>IF(A8="","",IF(K8=0,"Pendente",IF(K8&gt;L8,"Hora extra",IF(K8&lt;L8,"Déficit","Regular"))))</f>
        <v/>
      </c>
      <c r="P8" s="8" t="inlineStr">
        <is>
          <t>Jornada regular.</t>
        </is>
      </c>
    </row>
    <row r="9">
      <c r="A9" s="2" t="inlineStr">
        <is>
          <t>RH-2026-008</t>
        </is>
      </c>
      <c r="B9" s="23" t="n">
        <v>46272</v>
      </c>
      <c r="C9" s="4" t="inlineStr">
        <is>
          <t>Camila Ferreira</t>
        </is>
      </c>
      <c r="D9" s="4" t="inlineStr">
        <is>
          <t>Designer</t>
        </is>
      </c>
      <c r="E9" s="4" t="inlineStr">
        <is>
          <t>Fortaleza</t>
        </is>
      </c>
      <c r="F9" s="2" t="inlineStr">
        <is>
          <t>Flexível</t>
        </is>
      </c>
      <c r="G9" s="24" t="n">
        <v>0.3541666666666667</v>
      </c>
      <c r="H9" s="24" t="n">
        <v>0.5208333333333334</v>
      </c>
      <c r="I9" s="24" t="n">
        <v>0.5625</v>
      </c>
      <c r="J9" s="24" t="n">
        <v>0.7291666666666666</v>
      </c>
      <c r="K9" s="26">
        <f>IF(A9="","",IFERROR((J9-G9)-(I9-H9),0))</f>
        <v/>
      </c>
      <c r="L9" s="26">
        <f>IF(A9="","",IFERROR(VLOOKUP(F9,'Resumo'!$J$2:$K$5,2,FALSE),TIME(8,0,0)))</f>
        <v/>
      </c>
      <c r="M9" s="26">
        <f>IF(A9="","",IF(K9&gt;L9,K9-L9,0))</f>
        <v/>
      </c>
      <c r="N9" s="26">
        <f>IF(A9="","",IF(K9&lt;L9,L9-K9,0))</f>
        <v/>
      </c>
      <c r="O9" s="10">
        <f>IF(A9="","",IF(K9=0,"Pendente",IF(K9&gt;L9,"Hora extra",IF(K9&lt;L9,"Déficit","Regular"))))</f>
        <v/>
      </c>
      <c r="P9" s="8" t="inlineStr">
        <is>
          <t>Jornada regular.</t>
        </is>
      </c>
    </row>
    <row r="10">
      <c r="A10" s="2" t="inlineStr">
        <is>
          <t>RH-2026-009</t>
        </is>
      </c>
      <c r="B10" s="23" t="n">
        <v>46273</v>
      </c>
      <c r="C10" s="4" t="inlineStr">
        <is>
          <t>Lucas Rodrigues</t>
        </is>
      </c>
      <c r="D10" s="4" t="inlineStr">
        <is>
          <t>Analista de Sistemas</t>
        </is>
      </c>
      <c r="E10" s="4" t="inlineStr">
        <is>
          <t>Campinas</t>
        </is>
      </c>
      <c r="F10" s="2" t="inlineStr">
        <is>
          <t>Comercial</t>
        </is>
      </c>
      <c r="G10" s="24" t="n"/>
      <c r="H10" s="24" t="n"/>
      <c r="I10" s="24" t="n"/>
      <c r="J10" s="24" t="n"/>
      <c r="K10" s="25">
        <f>IF(A10="","",IFERROR((J10-G10)-(I10-H10),0))</f>
        <v/>
      </c>
      <c r="L10" s="25">
        <f>IF(A10="","",IFERROR(VLOOKUP(F10,'Resumo'!$J$2:$K$5,2,FALSE),TIME(8,0,0)))</f>
        <v/>
      </c>
      <c r="M10" s="25">
        <f>IF(A10="","",IF(K10&gt;L10,K10-L10,0))</f>
        <v/>
      </c>
      <c r="N10" s="25">
        <f>IF(A10="","",IF(K10&lt;L10,L10-K10,0))</f>
        <v/>
      </c>
      <c r="O10" s="7">
        <f>IF(A10="","",IF(K10=0,"Pendente",IF(K10&gt;L10,"Hora extra",IF(K10&lt;L10,"Déficit","Regular"))))</f>
        <v/>
      </c>
      <c r="P10" s="8" t="inlineStr">
        <is>
          <t>Aguardando registro de ponto.</t>
        </is>
      </c>
    </row>
    <row r="11">
      <c r="A11" s="2" t="n"/>
      <c r="B11" s="23" t="n"/>
      <c r="C11" s="4" t="n"/>
      <c r="D11" s="4" t="n"/>
      <c r="E11" s="4" t="n"/>
      <c r="F11" s="2" t="n"/>
      <c r="G11" s="24" t="n"/>
      <c r="H11" s="24" t="n"/>
      <c r="I11" s="24" t="n"/>
      <c r="J11" s="24" t="n"/>
      <c r="K11" s="26">
        <f>IF(A11="","",IFERROR((J11-G11)-(I11-H11),0))</f>
        <v/>
      </c>
      <c r="L11" s="26">
        <f>IF(A11="","",IFERROR(VLOOKUP(F11,'Resumo'!$J$2:$K$5,2,FALSE),TIME(8,0,0)))</f>
        <v/>
      </c>
      <c r="M11" s="26">
        <f>IF(A11="","",IF(K11&gt;L11,K11-L11,0))</f>
        <v/>
      </c>
      <c r="N11" s="26">
        <f>IF(A11="","",IF(K11&lt;L11,L11-K11,0))</f>
        <v/>
      </c>
      <c r="O11" s="10">
        <f>IF(A11="","",IF(K11=0,"Pendente",IF(K11&gt;L11,"Hora extra",IF(K11&lt;L11,"Déficit","Regular"))))</f>
        <v/>
      </c>
      <c r="P11" s="8" t="n"/>
    </row>
    <row r="12">
      <c r="A12" s="2" t="n"/>
      <c r="B12" s="23" t="n"/>
      <c r="C12" s="4" t="n"/>
      <c r="D12" s="4" t="n"/>
      <c r="E12" s="4" t="n"/>
      <c r="F12" s="2" t="n"/>
      <c r="G12" s="24" t="n"/>
      <c r="H12" s="24" t="n"/>
      <c r="I12" s="24" t="n"/>
      <c r="J12" s="24" t="n"/>
      <c r="K12" s="25">
        <f>IF(A12="","",IFERROR((J12-G12)-(I12-H12),0))</f>
        <v/>
      </c>
      <c r="L12" s="25">
        <f>IF(A12="","",IFERROR(VLOOKUP(F12,'Resumo'!$J$2:$K$5,2,FALSE),TIME(8,0,0)))</f>
        <v/>
      </c>
      <c r="M12" s="25">
        <f>IF(A12="","",IF(K12&gt;L12,K12-L12,0))</f>
        <v/>
      </c>
      <c r="N12" s="25">
        <f>IF(A12="","",IF(K12&lt;L12,L12-K12,0))</f>
        <v/>
      </c>
      <c r="O12" s="7">
        <f>IF(A12="","",IF(K12=0,"Pendente",IF(K12&gt;L12,"Hora extra",IF(K12&lt;L12,"Déficit","Regular"))))</f>
        <v/>
      </c>
      <c r="P12" s="8" t="n"/>
    </row>
    <row r="13">
      <c r="A13" s="2" t="n"/>
      <c r="B13" s="23" t="n"/>
      <c r="C13" s="4" t="n"/>
      <c r="D13" s="4" t="n"/>
      <c r="E13" s="4" t="n"/>
      <c r="F13" s="2" t="n"/>
      <c r="G13" s="24" t="n"/>
      <c r="H13" s="24" t="n"/>
      <c r="I13" s="24" t="n"/>
      <c r="J13" s="24" t="n"/>
      <c r="K13" s="26">
        <f>IF(A13="","",IFERROR((J13-G13)-(I13-H13),0))</f>
        <v/>
      </c>
      <c r="L13" s="26">
        <f>IF(A13="","",IFERROR(VLOOKUP(F13,'Resumo'!$J$2:$K$5,2,FALSE),TIME(8,0,0)))</f>
        <v/>
      </c>
      <c r="M13" s="26">
        <f>IF(A13="","",IF(K13&gt;L13,K13-L13,0))</f>
        <v/>
      </c>
      <c r="N13" s="26">
        <f>IF(A13="","",IF(K13&lt;L13,L13-K13,0))</f>
        <v/>
      </c>
      <c r="O13" s="10">
        <f>IF(A13="","",IF(K13=0,"Pendente",IF(K13&gt;L13,"Hora extra",IF(K13&lt;L13,"Déficit","Regular"))))</f>
        <v/>
      </c>
      <c r="P13" s="8" t="n"/>
    </row>
    <row r="14">
      <c r="A14" s="2" t="n"/>
      <c r="B14" s="23" t="n"/>
      <c r="C14" s="4" t="n"/>
      <c r="D14" s="4" t="n"/>
      <c r="E14" s="4" t="n"/>
      <c r="F14" s="2" t="n"/>
      <c r="G14" s="24" t="n"/>
      <c r="H14" s="24" t="n"/>
      <c r="I14" s="24" t="n"/>
      <c r="J14" s="24" t="n"/>
      <c r="K14" s="25">
        <f>IF(A14="","",IFERROR((J14-G14)-(I14-H14),0))</f>
        <v/>
      </c>
      <c r="L14" s="25">
        <f>IF(A14="","",IFERROR(VLOOKUP(F14,'Resumo'!$J$2:$K$5,2,FALSE),TIME(8,0,0)))</f>
        <v/>
      </c>
      <c r="M14" s="25">
        <f>IF(A14="","",IF(K14&gt;L14,K14-L14,0))</f>
        <v/>
      </c>
      <c r="N14" s="25">
        <f>IF(A14="","",IF(K14&lt;L14,L14-K14,0))</f>
        <v/>
      </c>
      <c r="O14" s="7">
        <f>IF(A14="","",IF(K14=0,"Pendente",IF(K14&gt;L14,"Hora extra",IF(K14&lt;L14,"Déficit","Regular"))))</f>
        <v/>
      </c>
      <c r="P14" s="8" t="n"/>
    </row>
    <row r="15">
      <c r="A15" s="2" t="n"/>
      <c r="B15" s="23" t="n"/>
      <c r="C15" s="4" t="n"/>
      <c r="D15" s="4" t="n"/>
      <c r="E15" s="4" t="n"/>
      <c r="F15" s="2" t="n"/>
      <c r="G15" s="24" t="n"/>
      <c r="H15" s="24" t="n"/>
      <c r="I15" s="24" t="n"/>
      <c r="J15" s="24" t="n"/>
      <c r="K15" s="26">
        <f>IF(A15="","",IFERROR((J15-G15)-(I15-H15),0))</f>
        <v/>
      </c>
      <c r="L15" s="26">
        <f>IF(A15="","",IFERROR(VLOOKUP(F15,'Resumo'!$J$2:$K$5,2,FALSE),TIME(8,0,0)))</f>
        <v/>
      </c>
      <c r="M15" s="26">
        <f>IF(A15="","",IF(K15&gt;L15,K15-L15,0))</f>
        <v/>
      </c>
      <c r="N15" s="26">
        <f>IF(A15="","",IF(K15&lt;L15,L15-K15,0))</f>
        <v/>
      </c>
      <c r="O15" s="10">
        <f>IF(A15="","",IF(K15=0,"Pendente",IF(K15&gt;L15,"Hora extra",IF(K15&lt;L15,"Déficit","Regular"))))</f>
        <v/>
      </c>
      <c r="P15" s="8" t="n"/>
    </row>
    <row r="16">
      <c r="A16" s="2" t="n"/>
      <c r="B16" s="23" t="n"/>
      <c r="C16" s="4" t="n"/>
      <c r="D16" s="4" t="n"/>
      <c r="E16" s="4" t="n"/>
      <c r="F16" s="2" t="n"/>
      <c r="G16" s="24" t="n"/>
      <c r="H16" s="24" t="n"/>
      <c r="I16" s="24" t="n"/>
      <c r="J16" s="24" t="n"/>
      <c r="K16" s="25">
        <f>IF(A16="","",IFERROR((J16-G16)-(I16-H16),0))</f>
        <v/>
      </c>
      <c r="L16" s="25">
        <f>IF(A16="","",IFERROR(VLOOKUP(F16,'Resumo'!$J$2:$K$5,2,FALSE),TIME(8,0,0)))</f>
        <v/>
      </c>
      <c r="M16" s="25">
        <f>IF(A16="","",IF(K16&gt;L16,K16-L16,0))</f>
        <v/>
      </c>
      <c r="N16" s="25">
        <f>IF(A16="","",IF(K16&lt;L16,L16-K16,0))</f>
        <v/>
      </c>
      <c r="O16" s="7">
        <f>IF(A16="","",IF(K16=0,"Pendente",IF(K16&gt;L16,"Hora extra",IF(K16&lt;L16,"Déficit","Regular"))))</f>
        <v/>
      </c>
      <c r="P16" s="8" t="n"/>
    </row>
    <row r="17">
      <c r="A17" s="2" t="n"/>
      <c r="B17" s="23" t="n"/>
      <c r="C17" s="4" t="n"/>
      <c r="D17" s="4" t="n"/>
      <c r="E17" s="4" t="n"/>
      <c r="F17" s="2" t="n"/>
      <c r="G17" s="24" t="n"/>
      <c r="H17" s="24" t="n"/>
      <c r="I17" s="24" t="n"/>
      <c r="J17" s="24" t="n"/>
      <c r="K17" s="26">
        <f>IF(A17="","",IFERROR((J17-G17)-(I17-H17),0))</f>
        <v/>
      </c>
      <c r="L17" s="26">
        <f>IF(A17="","",IFERROR(VLOOKUP(F17,'Resumo'!$J$2:$K$5,2,FALSE),TIME(8,0,0)))</f>
        <v/>
      </c>
      <c r="M17" s="26">
        <f>IF(A17="","",IF(K17&gt;L17,K17-L17,0))</f>
        <v/>
      </c>
      <c r="N17" s="26">
        <f>IF(A17="","",IF(K17&lt;L17,L17-K17,0))</f>
        <v/>
      </c>
      <c r="O17" s="10">
        <f>IF(A17="","",IF(K17=0,"Pendente",IF(K17&gt;L17,"Hora extra",IF(K17&lt;L17,"Déficit","Regular"))))</f>
        <v/>
      </c>
      <c r="P17" s="8" t="n"/>
    </row>
    <row r="18">
      <c r="A18" s="2" t="n"/>
      <c r="B18" s="23" t="n"/>
      <c r="C18" s="4" t="n"/>
      <c r="D18" s="4" t="n"/>
      <c r="E18" s="4" t="n"/>
      <c r="F18" s="2" t="n"/>
      <c r="G18" s="24" t="n"/>
      <c r="H18" s="24" t="n"/>
      <c r="I18" s="24" t="n"/>
      <c r="J18" s="24" t="n"/>
      <c r="K18" s="25">
        <f>IF(A18="","",IFERROR((J18-G18)-(I18-H18),0))</f>
        <v/>
      </c>
      <c r="L18" s="25">
        <f>IF(A18="","",IFERROR(VLOOKUP(F18,'Resumo'!$J$2:$K$5,2,FALSE),TIME(8,0,0)))</f>
        <v/>
      </c>
      <c r="M18" s="25">
        <f>IF(A18="","",IF(K18&gt;L18,K18-L18,0))</f>
        <v/>
      </c>
      <c r="N18" s="25">
        <f>IF(A18="","",IF(K18&lt;L18,L18-K18,0))</f>
        <v/>
      </c>
      <c r="O18" s="7">
        <f>IF(A18="","",IF(K18=0,"Pendente",IF(K18&gt;L18,"Hora extra",IF(K18&lt;L18,"Déficit","Regular"))))</f>
        <v/>
      </c>
      <c r="P18" s="8" t="n"/>
    </row>
    <row r="19">
      <c r="A19" s="2" t="n"/>
      <c r="B19" s="23" t="n"/>
      <c r="C19" s="4" t="n"/>
      <c r="D19" s="4" t="n"/>
      <c r="E19" s="4" t="n"/>
      <c r="F19" s="2" t="n"/>
      <c r="G19" s="24" t="n"/>
      <c r="H19" s="24" t="n"/>
      <c r="I19" s="24" t="n"/>
      <c r="J19" s="24" t="n"/>
      <c r="K19" s="26">
        <f>IF(A19="","",IFERROR((J19-G19)-(I19-H19),0))</f>
        <v/>
      </c>
      <c r="L19" s="26">
        <f>IF(A19="","",IFERROR(VLOOKUP(F19,'Resumo'!$J$2:$K$5,2,FALSE),TIME(8,0,0)))</f>
        <v/>
      </c>
      <c r="M19" s="26">
        <f>IF(A19="","",IF(K19&gt;L19,K19-L19,0))</f>
        <v/>
      </c>
      <c r="N19" s="26">
        <f>IF(A19="","",IF(K19&lt;L19,L19-K19,0))</f>
        <v/>
      </c>
      <c r="O19" s="10">
        <f>IF(A19="","",IF(K19=0,"Pendente",IF(K19&gt;L19,"Hora extra",IF(K19&lt;L19,"Déficit","Regular"))))</f>
        <v/>
      </c>
      <c r="P19" s="8" t="n"/>
    </row>
    <row r="20">
      <c r="A20" s="2" t="n"/>
      <c r="B20" s="23" t="n"/>
      <c r="C20" s="4" t="n"/>
      <c r="D20" s="4" t="n"/>
      <c r="E20" s="4" t="n"/>
      <c r="F20" s="2" t="n"/>
      <c r="G20" s="24" t="n"/>
      <c r="H20" s="24" t="n"/>
      <c r="I20" s="24" t="n"/>
      <c r="J20" s="24" t="n"/>
      <c r="K20" s="25">
        <f>IF(A20="","",IFERROR((J20-G20)-(I20-H20),0))</f>
        <v/>
      </c>
      <c r="L20" s="25">
        <f>IF(A20="","",IFERROR(VLOOKUP(F20,'Resumo'!$J$2:$K$5,2,FALSE),TIME(8,0,0)))</f>
        <v/>
      </c>
      <c r="M20" s="25">
        <f>IF(A20="","",IF(K20&gt;L20,K20-L20,0))</f>
        <v/>
      </c>
      <c r="N20" s="25">
        <f>IF(A20="","",IF(K20&lt;L20,L20-K20,0))</f>
        <v/>
      </c>
      <c r="O20" s="7">
        <f>IF(A20="","",IF(K20=0,"Pendente",IF(K20&gt;L20,"Hora extra",IF(K20&lt;L20,"Déficit","Regular"))))</f>
        <v/>
      </c>
      <c r="P20" s="8" t="n"/>
    </row>
    <row r="21">
      <c r="A21" s="2" t="n"/>
      <c r="B21" s="23" t="n"/>
      <c r="C21" s="4" t="n"/>
      <c r="D21" s="4" t="n"/>
      <c r="E21" s="4" t="n"/>
      <c r="F21" s="2" t="n"/>
      <c r="G21" s="24" t="n"/>
      <c r="H21" s="24" t="n"/>
      <c r="I21" s="24" t="n"/>
      <c r="J21" s="24" t="n"/>
      <c r="K21" s="26">
        <f>IF(A21="","",IFERROR((J21-G21)-(I21-H21),0))</f>
        <v/>
      </c>
      <c r="L21" s="26">
        <f>IF(A21="","",IFERROR(VLOOKUP(F21,'Resumo'!$J$2:$K$5,2,FALSE),TIME(8,0,0)))</f>
        <v/>
      </c>
      <c r="M21" s="26">
        <f>IF(A21="","",IF(K21&gt;L21,K21-L21,0))</f>
        <v/>
      </c>
      <c r="N21" s="26">
        <f>IF(A21="","",IF(K21&lt;L21,L21-K21,0))</f>
        <v/>
      </c>
      <c r="O21" s="10">
        <f>IF(A21="","",IF(K21=0,"Pendente",IF(K21&gt;L21,"Hora extra",IF(K21&lt;L21,"Déficit","Regular"))))</f>
        <v/>
      </c>
      <c r="P21" s="8" t="n"/>
    </row>
    <row r="22">
      <c r="A22" s="2" t="n"/>
      <c r="B22" s="23" t="n"/>
      <c r="C22" s="4" t="n"/>
      <c r="D22" s="4" t="n"/>
      <c r="E22" s="4" t="n"/>
      <c r="F22" s="2" t="n"/>
      <c r="G22" s="24" t="n"/>
      <c r="H22" s="24" t="n"/>
      <c r="I22" s="24" t="n"/>
      <c r="J22" s="24" t="n"/>
      <c r="K22" s="25">
        <f>IF(A22="","",IFERROR((J22-G22)-(I22-H22),0))</f>
        <v/>
      </c>
      <c r="L22" s="25">
        <f>IF(A22="","",IFERROR(VLOOKUP(F22,'Resumo'!$J$2:$K$5,2,FALSE),TIME(8,0,0)))</f>
        <v/>
      </c>
      <c r="M22" s="25">
        <f>IF(A22="","",IF(K22&gt;L22,K22-L22,0))</f>
        <v/>
      </c>
      <c r="N22" s="25">
        <f>IF(A22="","",IF(K22&lt;L22,L22-K22,0))</f>
        <v/>
      </c>
      <c r="O22" s="7">
        <f>IF(A22="","",IF(K22=0,"Pendente",IF(K22&gt;L22,"Hora extra",IF(K22&lt;L22,"Déficit","Regular"))))</f>
        <v/>
      </c>
      <c r="P22" s="8" t="n"/>
    </row>
    <row r="23">
      <c r="A23" s="2" t="n"/>
      <c r="B23" s="23" t="n"/>
      <c r="C23" s="4" t="n"/>
      <c r="D23" s="4" t="n"/>
      <c r="E23" s="4" t="n"/>
      <c r="F23" s="2" t="n"/>
      <c r="G23" s="24" t="n"/>
      <c r="H23" s="24" t="n"/>
      <c r="I23" s="24" t="n"/>
      <c r="J23" s="24" t="n"/>
      <c r="K23" s="26">
        <f>IF(A23="","",IFERROR((J23-G23)-(I23-H23),0))</f>
        <v/>
      </c>
      <c r="L23" s="26">
        <f>IF(A23="","",IFERROR(VLOOKUP(F23,'Resumo'!$J$2:$K$5,2,FALSE),TIME(8,0,0)))</f>
        <v/>
      </c>
      <c r="M23" s="26">
        <f>IF(A23="","",IF(K23&gt;L23,K23-L23,0))</f>
        <v/>
      </c>
      <c r="N23" s="26">
        <f>IF(A23="","",IF(K23&lt;L23,L23-K23,0))</f>
        <v/>
      </c>
      <c r="O23" s="10">
        <f>IF(A23="","",IF(K23=0,"Pendente",IF(K23&gt;L23,"Hora extra",IF(K23&lt;L23,"Déficit","Regular"))))</f>
        <v/>
      </c>
      <c r="P23" s="8" t="n"/>
    </row>
    <row r="24">
      <c r="A24" s="2" t="n"/>
      <c r="B24" s="23" t="n"/>
      <c r="C24" s="4" t="n"/>
      <c r="D24" s="4" t="n"/>
      <c r="E24" s="4" t="n"/>
      <c r="F24" s="2" t="n"/>
      <c r="G24" s="24" t="n"/>
      <c r="H24" s="24" t="n"/>
      <c r="I24" s="24" t="n"/>
      <c r="J24" s="24" t="n"/>
      <c r="K24" s="25">
        <f>IF(A24="","",IFERROR((J24-G24)-(I24-H24),0))</f>
        <v/>
      </c>
      <c r="L24" s="25">
        <f>IF(A24="","",IFERROR(VLOOKUP(F24,'Resumo'!$J$2:$K$5,2,FALSE),TIME(8,0,0)))</f>
        <v/>
      </c>
      <c r="M24" s="25">
        <f>IF(A24="","",IF(K24&gt;L24,K24-L24,0))</f>
        <v/>
      </c>
      <c r="N24" s="25">
        <f>IF(A24="","",IF(K24&lt;L24,L24-K24,0))</f>
        <v/>
      </c>
      <c r="O24" s="7">
        <f>IF(A24="","",IF(K24=0,"Pendente",IF(K24&gt;L24,"Hora extra",IF(K24&lt;L24,"Déficit","Regular"))))</f>
        <v/>
      </c>
      <c r="P24" s="8" t="n"/>
    </row>
    <row r="25">
      <c r="A25" s="2" t="n"/>
      <c r="B25" s="23" t="n"/>
      <c r="C25" s="4" t="n"/>
      <c r="D25" s="4" t="n"/>
      <c r="E25" s="4" t="n"/>
      <c r="F25" s="2" t="n"/>
      <c r="G25" s="24" t="n"/>
      <c r="H25" s="24" t="n"/>
      <c r="I25" s="24" t="n"/>
      <c r="J25" s="24" t="n"/>
      <c r="K25" s="26">
        <f>IF(A25="","",IFERROR((J25-G25)-(I25-H25),0))</f>
        <v/>
      </c>
      <c r="L25" s="26">
        <f>IF(A25="","",IFERROR(VLOOKUP(F25,'Resumo'!$J$2:$K$5,2,FALSE),TIME(8,0,0)))</f>
        <v/>
      </c>
      <c r="M25" s="26">
        <f>IF(A25="","",IF(K25&gt;L25,K25-L25,0))</f>
        <v/>
      </c>
      <c r="N25" s="26">
        <f>IF(A25="","",IF(K25&lt;L25,L25-K25,0))</f>
        <v/>
      </c>
      <c r="O25" s="10">
        <f>IF(A25="","",IF(K25=0,"Pendente",IF(K25&gt;L25,"Hora extra",IF(K25&lt;L25,"Déficit","Regular"))))</f>
        <v/>
      </c>
      <c r="P25" s="8" t="n"/>
    </row>
    <row r="26">
      <c r="A26" s="2" t="n"/>
      <c r="B26" s="23" t="n"/>
      <c r="C26" s="4" t="n"/>
      <c r="D26" s="4" t="n"/>
      <c r="E26" s="4" t="n"/>
      <c r="F26" s="2" t="n"/>
      <c r="G26" s="24" t="n"/>
      <c r="H26" s="24" t="n"/>
      <c r="I26" s="24" t="n"/>
      <c r="J26" s="24" t="n"/>
      <c r="K26" s="25">
        <f>IF(A26="","",IFERROR((J26-G26)-(I26-H26),0))</f>
        <v/>
      </c>
      <c r="L26" s="25">
        <f>IF(A26="","",IFERROR(VLOOKUP(F26,'Resumo'!$J$2:$K$5,2,FALSE),TIME(8,0,0)))</f>
        <v/>
      </c>
      <c r="M26" s="25">
        <f>IF(A26="","",IF(K26&gt;L26,K26-L26,0))</f>
        <v/>
      </c>
      <c r="N26" s="25">
        <f>IF(A26="","",IF(K26&lt;L26,L26-K26,0))</f>
        <v/>
      </c>
      <c r="O26" s="7">
        <f>IF(A26="","",IF(K26=0,"Pendente",IF(K26&gt;L26,"Hora extra",IF(K26&lt;L26,"Déficit","Regular"))))</f>
        <v/>
      </c>
      <c r="P26" s="8" t="n"/>
    </row>
    <row r="27">
      <c r="A27" s="2" t="n"/>
      <c r="B27" s="23" t="n"/>
      <c r="C27" s="4" t="n"/>
      <c r="D27" s="4" t="n"/>
      <c r="E27" s="4" t="n"/>
      <c r="F27" s="2" t="n"/>
      <c r="G27" s="24" t="n"/>
      <c r="H27" s="24" t="n"/>
      <c r="I27" s="24" t="n"/>
      <c r="J27" s="24" t="n"/>
      <c r="K27" s="26">
        <f>IF(A27="","",IFERROR((J27-G27)-(I27-H27),0))</f>
        <v/>
      </c>
      <c r="L27" s="26">
        <f>IF(A27="","",IFERROR(VLOOKUP(F27,'Resumo'!$J$2:$K$5,2,FALSE),TIME(8,0,0)))</f>
        <v/>
      </c>
      <c r="M27" s="26">
        <f>IF(A27="","",IF(K27&gt;L27,K27-L27,0))</f>
        <v/>
      </c>
      <c r="N27" s="26">
        <f>IF(A27="","",IF(K27&lt;L27,L27-K27,0))</f>
        <v/>
      </c>
      <c r="O27" s="10">
        <f>IF(A27="","",IF(K27=0,"Pendente",IF(K27&gt;L27,"Hora extra",IF(K27&lt;L27,"Déficit","Regular"))))</f>
        <v/>
      </c>
      <c r="P27" s="8" t="n"/>
    </row>
    <row r="28">
      <c r="A28" s="2" t="n"/>
      <c r="B28" s="23" t="n"/>
      <c r="C28" s="4" t="n"/>
      <c r="D28" s="4" t="n"/>
      <c r="E28" s="4" t="n"/>
      <c r="F28" s="2" t="n"/>
      <c r="G28" s="24" t="n"/>
      <c r="H28" s="24" t="n"/>
      <c r="I28" s="24" t="n"/>
      <c r="J28" s="24" t="n"/>
      <c r="K28" s="25">
        <f>IF(A28="","",IFERROR((J28-G28)-(I28-H28),0))</f>
        <v/>
      </c>
      <c r="L28" s="25">
        <f>IF(A28="","",IFERROR(VLOOKUP(F28,'Resumo'!$J$2:$K$5,2,FALSE),TIME(8,0,0)))</f>
        <v/>
      </c>
      <c r="M28" s="25">
        <f>IF(A28="","",IF(K28&gt;L28,K28-L28,0))</f>
        <v/>
      </c>
      <c r="N28" s="25">
        <f>IF(A28="","",IF(K28&lt;L28,L28-K28,0))</f>
        <v/>
      </c>
      <c r="O28" s="7">
        <f>IF(A28="","",IF(K28=0,"Pendente",IF(K28&gt;L28,"Hora extra",IF(K28&lt;L28,"Déficit","Regular"))))</f>
        <v/>
      </c>
      <c r="P28" s="8" t="n"/>
    </row>
    <row r="29">
      <c r="A29" s="2" t="n"/>
      <c r="B29" s="23" t="n"/>
      <c r="C29" s="4" t="n"/>
      <c r="D29" s="4" t="n"/>
      <c r="E29" s="4" t="n"/>
      <c r="F29" s="2" t="n"/>
      <c r="G29" s="24" t="n"/>
      <c r="H29" s="24" t="n"/>
      <c r="I29" s="24" t="n"/>
      <c r="J29" s="24" t="n"/>
      <c r="K29" s="26">
        <f>IF(A29="","",IFERROR((J29-G29)-(I29-H29),0))</f>
        <v/>
      </c>
      <c r="L29" s="26">
        <f>IF(A29="","",IFERROR(VLOOKUP(F29,'Resumo'!$J$2:$K$5,2,FALSE),TIME(8,0,0)))</f>
        <v/>
      </c>
      <c r="M29" s="26">
        <f>IF(A29="","",IF(K29&gt;L29,K29-L29,0))</f>
        <v/>
      </c>
      <c r="N29" s="26">
        <f>IF(A29="","",IF(K29&lt;L29,L29-K29,0))</f>
        <v/>
      </c>
      <c r="O29" s="10">
        <f>IF(A29="","",IF(K29=0,"Pendente",IF(K29&gt;L29,"Hora extra",IF(K29&lt;L29,"Déficit","Regular"))))</f>
        <v/>
      </c>
      <c r="P29" s="8" t="n"/>
    </row>
    <row r="30">
      <c r="A30" s="2" t="n"/>
      <c r="B30" s="23" t="n"/>
      <c r="C30" s="4" t="n"/>
      <c r="D30" s="4" t="n"/>
      <c r="E30" s="4" t="n"/>
      <c r="F30" s="2" t="n"/>
      <c r="G30" s="24" t="n"/>
      <c r="H30" s="24" t="n"/>
      <c r="I30" s="24" t="n"/>
      <c r="J30" s="24" t="n"/>
      <c r="K30" s="25">
        <f>IF(A30="","",IFERROR((J30-G30)-(I30-H30),0))</f>
        <v/>
      </c>
      <c r="L30" s="25">
        <f>IF(A30="","",IFERROR(VLOOKUP(F30,'Resumo'!$J$2:$K$5,2,FALSE),TIME(8,0,0)))</f>
        <v/>
      </c>
      <c r="M30" s="25">
        <f>IF(A30="","",IF(K30&gt;L30,K30-L30,0))</f>
        <v/>
      </c>
      <c r="N30" s="25">
        <f>IF(A30="","",IF(K30&lt;L30,L30-K30,0))</f>
        <v/>
      </c>
      <c r="O30" s="7">
        <f>IF(A30="","",IF(K30=0,"Pendente",IF(K30&gt;L30,"Hora extra",IF(K30&lt;L30,"Déficit","Regular"))))</f>
        <v/>
      </c>
      <c r="P30" s="8" t="n"/>
    </row>
    <row r="31">
      <c r="A31" s="2" t="n"/>
      <c r="B31" s="23" t="n"/>
      <c r="C31" s="4" t="n"/>
      <c r="D31" s="4" t="n"/>
      <c r="E31" s="4" t="n"/>
      <c r="F31" s="2" t="n"/>
      <c r="G31" s="24" t="n"/>
      <c r="H31" s="24" t="n"/>
      <c r="I31" s="24" t="n"/>
      <c r="J31" s="24" t="n"/>
      <c r="K31" s="26">
        <f>IF(A31="","",IFERROR((J31-G31)-(I31-H31),0))</f>
        <v/>
      </c>
      <c r="L31" s="26">
        <f>IF(A31="","",IFERROR(VLOOKUP(F31,'Resumo'!$J$2:$K$5,2,FALSE),TIME(8,0,0)))</f>
        <v/>
      </c>
      <c r="M31" s="26">
        <f>IF(A31="","",IF(K31&gt;L31,K31-L31,0))</f>
        <v/>
      </c>
      <c r="N31" s="26">
        <f>IF(A31="","",IF(K31&lt;L31,L31-K31,0))</f>
        <v/>
      </c>
      <c r="O31" s="10">
        <f>IF(A31="","",IF(K31=0,"Pendente",IF(K31&gt;L31,"Hora extra",IF(K31&lt;L31,"Déficit","Regular"))))</f>
        <v/>
      </c>
      <c r="P31" s="8" t="n"/>
    </row>
    <row r="32">
      <c r="A32" s="2" t="n"/>
      <c r="B32" s="23" t="n"/>
      <c r="C32" s="4" t="n"/>
      <c r="D32" s="4" t="n"/>
      <c r="E32" s="4" t="n"/>
      <c r="F32" s="2" t="n"/>
      <c r="G32" s="24" t="n"/>
      <c r="H32" s="24" t="n"/>
      <c r="I32" s="24" t="n"/>
      <c r="J32" s="24" t="n"/>
      <c r="K32" s="25">
        <f>IF(A32="","",IFERROR((J32-G32)-(I32-H32),0))</f>
        <v/>
      </c>
      <c r="L32" s="25">
        <f>IF(A32="","",IFERROR(VLOOKUP(F32,'Resumo'!$J$2:$K$5,2,FALSE),TIME(8,0,0)))</f>
        <v/>
      </c>
      <c r="M32" s="25">
        <f>IF(A32="","",IF(K32&gt;L32,K32-L32,0))</f>
        <v/>
      </c>
      <c r="N32" s="25">
        <f>IF(A32="","",IF(K32&lt;L32,L32-K32,0))</f>
        <v/>
      </c>
      <c r="O32" s="7">
        <f>IF(A32="","",IF(K32=0,"Pendente",IF(K32&gt;L32,"Hora extra",IF(K32&lt;L32,"Déficit","Regular"))))</f>
        <v/>
      </c>
      <c r="P32" s="8" t="n"/>
    </row>
    <row r="33">
      <c r="A33" s="2" t="n"/>
      <c r="B33" s="23" t="n"/>
      <c r="C33" s="4" t="n"/>
      <c r="D33" s="4" t="n"/>
      <c r="E33" s="4" t="n"/>
      <c r="F33" s="2" t="n"/>
      <c r="G33" s="24" t="n"/>
      <c r="H33" s="24" t="n"/>
      <c r="I33" s="24" t="n"/>
      <c r="J33" s="24" t="n"/>
      <c r="K33" s="26">
        <f>IF(A33="","",IFERROR((J33-G33)-(I33-H33),0))</f>
        <v/>
      </c>
      <c r="L33" s="26">
        <f>IF(A33="","",IFERROR(VLOOKUP(F33,'Resumo'!$J$2:$K$5,2,FALSE),TIME(8,0,0)))</f>
        <v/>
      </c>
      <c r="M33" s="26">
        <f>IF(A33="","",IF(K33&gt;L33,K33-L33,0))</f>
        <v/>
      </c>
      <c r="N33" s="26">
        <f>IF(A33="","",IF(K33&lt;L33,L33-K33,0))</f>
        <v/>
      </c>
      <c r="O33" s="10">
        <f>IF(A33="","",IF(K33=0,"Pendente",IF(K33&gt;L33,"Hora extra",IF(K33&lt;L33,"Déficit","Regular"))))</f>
        <v/>
      </c>
      <c r="P33" s="8" t="n"/>
    </row>
    <row r="34">
      <c r="A34" s="2" t="n"/>
      <c r="B34" s="23" t="n"/>
      <c r="C34" s="4" t="n"/>
      <c r="D34" s="4" t="n"/>
      <c r="E34" s="4" t="n"/>
      <c r="F34" s="2" t="n"/>
      <c r="G34" s="24" t="n"/>
      <c r="H34" s="24" t="n"/>
      <c r="I34" s="24" t="n"/>
      <c r="J34" s="24" t="n"/>
      <c r="K34" s="25">
        <f>IF(A34="","",IFERROR((J34-G34)-(I34-H34),0))</f>
        <v/>
      </c>
      <c r="L34" s="25">
        <f>IF(A34="","",IFERROR(VLOOKUP(F34,'Resumo'!$J$2:$K$5,2,FALSE),TIME(8,0,0)))</f>
        <v/>
      </c>
      <c r="M34" s="25">
        <f>IF(A34="","",IF(K34&gt;L34,K34-L34,0))</f>
        <v/>
      </c>
      <c r="N34" s="25">
        <f>IF(A34="","",IF(K34&lt;L34,L34-K34,0))</f>
        <v/>
      </c>
      <c r="O34" s="7">
        <f>IF(A34="","",IF(K34=0,"Pendente",IF(K34&gt;L34,"Hora extra",IF(K34&lt;L34,"Déficit","Regular"))))</f>
        <v/>
      </c>
      <c r="P34" s="8" t="n"/>
    </row>
    <row r="35">
      <c r="A35" s="2" t="n"/>
      <c r="B35" s="23" t="n"/>
      <c r="C35" s="4" t="n"/>
      <c r="D35" s="4" t="n"/>
      <c r="E35" s="4" t="n"/>
      <c r="F35" s="2" t="n"/>
      <c r="G35" s="24" t="n"/>
      <c r="H35" s="24" t="n"/>
      <c r="I35" s="24" t="n"/>
      <c r="J35" s="24" t="n"/>
      <c r="K35" s="26">
        <f>IF(A35="","",IFERROR((J35-G35)-(I35-H35),0))</f>
        <v/>
      </c>
      <c r="L35" s="26">
        <f>IF(A35="","",IFERROR(VLOOKUP(F35,'Resumo'!$J$2:$K$5,2,FALSE),TIME(8,0,0)))</f>
        <v/>
      </c>
      <c r="M35" s="26">
        <f>IF(A35="","",IF(K35&gt;L35,K35-L35,0))</f>
        <v/>
      </c>
      <c r="N35" s="26">
        <f>IF(A35="","",IF(K35&lt;L35,L35-K35,0))</f>
        <v/>
      </c>
      <c r="O35" s="10">
        <f>IF(A35="","",IF(K35=0,"Pendente",IF(K35&gt;L35,"Hora extra",IF(K35&lt;L35,"Déficit","Regular"))))</f>
        <v/>
      </c>
      <c r="P35" s="8" t="n"/>
    </row>
    <row r="36">
      <c r="A36" s="2" t="n"/>
      <c r="B36" s="23" t="n"/>
      <c r="C36" s="4" t="n"/>
      <c r="D36" s="4" t="n"/>
      <c r="E36" s="4" t="n"/>
      <c r="F36" s="2" t="n"/>
      <c r="G36" s="24" t="n"/>
      <c r="H36" s="24" t="n"/>
      <c r="I36" s="24" t="n"/>
      <c r="J36" s="24" t="n"/>
      <c r="K36" s="25">
        <f>IF(A36="","",IFERROR((J36-G36)-(I36-H36),0))</f>
        <v/>
      </c>
      <c r="L36" s="25">
        <f>IF(A36="","",IFERROR(VLOOKUP(F36,'Resumo'!$J$2:$K$5,2,FALSE),TIME(8,0,0)))</f>
        <v/>
      </c>
      <c r="M36" s="25">
        <f>IF(A36="","",IF(K36&gt;L36,K36-L36,0))</f>
        <v/>
      </c>
      <c r="N36" s="25">
        <f>IF(A36="","",IF(K36&lt;L36,L36-K36,0))</f>
        <v/>
      </c>
      <c r="O36" s="7">
        <f>IF(A36="","",IF(K36=0,"Pendente",IF(K36&gt;L36,"Hora extra",IF(K36&lt;L36,"Déficit","Regular"))))</f>
        <v/>
      </c>
      <c r="P36" s="8" t="n"/>
    </row>
    <row r="37">
      <c r="A37" s="2" t="n"/>
      <c r="B37" s="23" t="n"/>
      <c r="C37" s="4" t="n"/>
      <c r="D37" s="4" t="n"/>
      <c r="E37" s="4" t="n"/>
      <c r="F37" s="2" t="n"/>
      <c r="G37" s="24" t="n"/>
      <c r="H37" s="24" t="n"/>
      <c r="I37" s="24" t="n"/>
      <c r="J37" s="24" t="n"/>
      <c r="K37" s="26">
        <f>IF(A37="","",IFERROR((J37-G37)-(I37-H37),0))</f>
        <v/>
      </c>
      <c r="L37" s="26">
        <f>IF(A37="","",IFERROR(VLOOKUP(F37,'Resumo'!$J$2:$K$5,2,FALSE),TIME(8,0,0)))</f>
        <v/>
      </c>
      <c r="M37" s="26">
        <f>IF(A37="","",IF(K37&gt;L37,K37-L37,0))</f>
        <v/>
      </c>
      <c r="N37" s="26">
        <f>IF(A37="","",IF(K37&lt;L37,L37-K37,0))</f>
        <v/>
      </c>
      <c r="O37" s="10">
        <f>IF(A37="","",IF(K37=0,"Pendente",IF(K37&gt;L37,"Hora extra",IF(K37&lt;L37,"Déficit","Regular"))))</f>
        <v/>
      </c>
      <c r="P37" s="8" t="n"/>
    </row>
    <row r="38">
      <c r="A38" s="2" t="n"/>
      <c r="B38" s="23" t="n"/>
      <c r="C38" s="4" t="n"/>
      <c r="D38" s="4" t="n"/>
      <c r="E38" s="4" t="n"/>
      <c r="F38" s="2" t="n"/>
      <c r="G38" s="24" t="n"/>
      <c r="H38" s="24" t="n"/>
      <c r="I38" s="24" t="n"/>
      <c r="J38" s="24" t="n"/>
      <c r="K38" s="25">
        <f>IF(A38="","",IFERROR((J38-G38)-(I38-H38),0))</f>
        <v/>
      </c>
      <c r="L38" s="25">
        <f>IF(A38="","",IFERROR(VLOOKUP(F38,'Resumo'!$J$2:$K$5,2,FALSE),TIME(8,0,0)))</f>
        <v/>
      </c>
      <c r="M38" s="25">
        <f>IF(A38="","",IF(K38&gt;L38,K38-L38,0))</f>
        <v/>
      </c>
      <c r="N38" s="25">
        <f>IF(A38="","",IF(K38&lt;L38,L38-K38,0))</f>
        <v/>
      </c>
      <c r="O38" s="7">
        <f>IF(A38="","",IF(K38=0,"Pendente",IF(K38&gt;L38,"Hora extra",IF(K38&lt;L38,"Déficit","Regular"))))</f>
        <v/>
      </c>
      <c r="P38" s="8" t="n"/>
    </row>
    <row r="39">
      <c r="A39" s="2" t="n"/>
      <c r="B39" s="23" t="n"/>
      <c r="C39" s="4" t="n"/>
      <c r="D39" s="4" t="n"/>
      <c r="E39" s="4" t="n"/>
      <c r="F39" s="2" t="n"/>
      <c r="G39" s="24" t="n"/>
      <c r="H39" s="24" t="n"/>
      <c r="I39" s="24" t="n"/>
      <c r="J39" s="24" t="n"/>
      <c r="K39" s="26">
        <f>IF(A39="","",IFERROR((J39-G39)-(I39-H39),0))</f>
        <v/>
      </c>
      <c r="L39" s="26">
        <f>IF(A39="","",IFERROR(VLOOKUP(F39,'Resumo'!$J$2:$K$5,2,FALSE),TIME(8,0,0)))</f>
        <v/>
      </c>
      <c r="M39" s="26">
        <f>IF(A39="","",IF(K39&gt;L39,K39-L39,0))</f>
        <v/>
      </c>
      <c r="N39" s="26">
        <f>IF(A39="","",IF(K39&lt;L39,L39-K39,0))</f>
        <v/>
      </c>
      <c r="O39" s="10">
        <f>IF(A39="","",IF(K39=0,"Pendente",IF(K39&gt;L39,"Hora extra",IF(K39&lt;L39,"Déficit","Regular"))))</f>
        <v/>
      </c>
      <c r="P39" s="8" t="n"/>
    </row>
    <row r="40">
      <c r="A40" s="2" t="n"/>
      <c r="B40" s="23" t="n"/>
      <c r="C40" s="4" t="n"/>
      <c r="D40" s="4" t="n"/>
      <c r="E40" s="4" t="n"/>
      <c r="F40" s="2" t="n"/>
      <c r="G40" s="24" t="n"/>
      <c r="H40" s="24" t="n"/>
      <c r="I40" s="24" t="n"/>
      <c r="J40" s="24" t="n"/>
      <c r="K40" s="25">
        <f>IF(A40="","",IFERROR((J40-G40)-(I40-H40),0))</f>
        <v/>
      </c>
      <c r="L40" s="25">
        <f>IF(A40="","",IFERROR(VLOOKUP(F40,'Resumo'!$J$2:$K$5,2,FALSE),TIME(8,0,0)))</f>
        <v/>
      </c>
      <c r="M40" s="25">
        <f>IF(A40="","",IF(K40&gt;L40,K40-L40,0))</f>
        <v/>
      </c>
      <c r="N40" s="25">
        <f>IF(A40="","",IF(K40&lt;L40,L40-K40,0))</f>
        <v/>
      </c>
      <c r="O40" s="7">
        <f>IF(A40="","",IF(K40=0,"Pendente",IF(K40&gt;L40,"Hora extra",IF(K40&lt;L40,"Déficit","Regular"))))</f>
        <v/>
      </c>
      <c r="P40" s="8" t="n"/>
    </row>
    <row r="41">
      <c r="A41" s="2" t="n"/>
      <c r="B41" s="23" t="n"/>
      <c r="C41" s="4" t="n"/>
      <c r="D41" s="4" t="n"/>
      <c r="E41" s="4" t="n"/>
      <c r="F41" s="2" t="n"/>
      <c r="G41" s="24" t="n"/>
      <c r="H41" s="24" t="n"/>
      <c r="I41" s="24" t="n"/>
      <c r="J41" s="24" t="n"/>
      <c r="K41" s="26">
        <f>IF(A41="","",IFERROR((J41-G41)-(I41-H41),0))</f>
        <v/>
      </c>
      <c r="L41" s="26">
        <f>IF(A41="","",IFERROR(VLOOKUP(F41,'Resumo'!$J$2:$K$5,2,FALSE),TIME(8,0,0)))</f>
        <v/>
      </c>
      <c r="M41" s="26">
        <f>IF(A41="","",IF(K41&gt;L41,K41-L41,0))</f>
        <v/>
      </c>
      <c r="N41" s="26">
        <f>IF(A41="","",IF(K41&lt;L41,L41-K41,0))</f>
        <v/>
      </c>
      <c r="O41" s="10">
        <f>IF(A41="","",IF(K41=0,"Pendente",IF(K41&gt;L41,"Hora extra",IF(K41&lt;L41,"Déficit","Regular"))))</f>
        <v/>
      </c>
      <c r="P41" s="8" t="n"/>
    </row>
    <row r="42">
      <c r="A42" s="2" t="n"/>
      <c r="B42" s="23" t="n"/>
      <c r="C42" s="4" t="n"/>
      <c r="D42" s="4" t="n"/>
      <c r="E42" s="4" t="n"/>
      <c r="F42" s="2" t="n"/>
      <c r="G42" s="24" t="n"/>
      <c r="H42" s="24" t="n"/>
      <c r="I42" s="24" t="n"/>
      <c r="J42" s="24" t="n"/>
      <c r="K42" s="25">
        <f>IF(A42="","",IFERROR((J42-G42)-(I42-H42),0))</f>
        <v/>
      </c>
      <c r="L42" s="25">
        <f>IF(A42="","",IFERROR(VLOOKUP(F42,'Resumo'!$J$2:$K$5,2,FALSE),TIME(8,0,0)))</f>
        <v/>
      </c>
      <c r="M42" s="25">
        <f>IF(A42="","",IF(K42&gt;L42,K42-L42,0))</f>
        <v/>
      </c>
      <c r="N42" s="25">
        <f>IF(A42="","",IF(K42&lt;L42,L42-K42,0))</f>
        <v/>
      </c>
      <c r="O42" s="7">
        <f>IF(A42="","",IF(K42=0,"Pendente",IF(K42&gt;L42,"Hora extra",IF(K42&lt;L42,"Déficit","Regular"))))</f>
        <v/>
      </c>
      <c r="P42" s="8" t="n"/>
    </row>
    <row r="43">
      <c r="A43" s="2" t="n"/>
      <c r="B43" s="23" t="n"/>
      <c r="C43" s="4" t="n"/>
      <c r="D43" s="4" t="n"/>
      <c r="E43" s="4" t="n"/>
      <c r="F43" s="2" t="n"/>
      <c r="G43" s="24" t="n"/>
      <c r="H43" s="24" t="n"/>
      <c r="I43" s="24" t="n"/>
      <c r="J43" s="24" t="n"/>
      <c r="K43" s="26">
        <f>IF(A43="","",IFERROR((J43-G43)-(I43-H43),0))</f>
        <v/>
      </c>
      <c r="L43" s="26">
        <f>IF(A43="","",IFERROR(VLOOKUP(F43,'Resumo'!$J$2:$K$5,2,FALSE),TIME(8,0,0)))</f>
        <v/>
      </c>
      <c r="M43" s="26">
        <f>IF(A43="","",IF(K43&gt;L43,K43-L43,0))</f>
        <v/>
      </c>
      <c r="N43" s="26">
        <f>IF(A43="","",IF(K43&lt;L43,L43-K43,0))</f>
        <v/>
      </c>
      <c r="O43" s="10">
        <f>IF(A43="","",IF(K43=0,"Pendente",IF(K43&gt;L43,"Hora extra",IF(K43&lt;L43,"Déficit","Regular"))))</f>
        <v/>
      </c>
      <c r="P43" s="8" t="n"/>
    </row>
    <row r="44">
      <c r="A44" s="2" t="n"/>
      <c r="B44" s="23" t="n"/>
      <c r="C44" s="4" t="n"/>
      <c r="D44" s="4" t="n"/>
      <c r="E44" s="4" t="n"/>
      <c r="F44" s="2" t="n"/>
      <c r="G44" s="24" t="n"/>
      <c r="H44" s="24" t="n"/>
      <c r="I44" s="24" t="n"/>
      <c r="J44" s="24" t="n"/>
      <c r="K44" s="25">
        <f>IF(A44="","",IFERROR((J44-G44)-(I44-H44),0))</f>
        <v/>
      </c>
      <c r="L44" s="25">
        <f>IF(A44="","",IFERROR(VLOOKUP(F44,'Resumo'!$J$2:$K$5,2,FALSE),TIME(8,0,0)))</f>
        <v/>
      </c>
      <c r="M44" s="25">
        <f>IF(A44="","",IF(K44&gt;L44,K44-L44,0))</f>
        <v/>
      </c>
      <c r="N44" s="25">
        <f>IF(A44="","",IF(K44&lt;L44,L44-K44,0))</f>
        <v/>
      </c>
      <c r="O44" s="7">
        <f>IF(A44="","",IF(K44=0,"Pendente",IF(K44&gt;L44,"Hora extra",IF(K44&lt;L44,"Déficit","Regular"))))</f>
        <v/>
      </c>
      <c r="P44" s="8" t="n"/>
    </row>
    <row r="45">
      <c r="A45" s="2" t="n"/>
      <c r="B45" s="23" t="n"/>
      <c r="C45" s="4" t="n"/>
      <c r="D45" s="4" t="n"/>
      <c r="E45" s="4" t="n"/>
      <c r="F45" s="2" t="n"/>
      <c r="G45" s="24" t="n"/>
      <c r="H45" s="24" t="n"/>
      <c r="I45" s="24" t="n"/>
      <c r="J45" s="24" t="n"/>
      <c r="K45" s="26">
        <f>IF(A45="","",IFERROR((J45-G45)-(I45-H45),0))</f>
        <v/>
      </c>
      <c r="L45" s="26">
        <f>IF(A45="","",IFERROR(VLOOKUP(F45,'Resumo'!$J$2:$K$5,2,FALSE),TIME(8,0,0)))</f>
        <v/>
      </c>
      <c r="M45" s="26">
        <f>IF(A45="","",IF(K45&gt;L45,K45-L45,0))</f>
        <v/>
      </c>
      <c r="N45" s="26">
        <f>IF(A45="","",IF(K45&lt;L45,L45-K45,0))</f>
        <v/>
      </c>
      <c r="O45" s="10">
        <f>IF(A45="","",IF(K45=0,"Pendente",IF(K45&gt;L45,"Hora extra",IF(K45&lt;L45,"Déficit","Regular"))))</f>
        <v/>
      </c>
      <c r="P45" s="8" t="n"/>
    </row>
    <row r="46">
      <c r="A46" s="2" t="n"/>
      <c r="B46" s="23" t="n"/>
      <c r="C46" s="4" t="n"/>
      <c r="D46" s="4" t="n"/>
      <c r="E46" s="4" t="n"/>
      <c r="F46" s="2" t="n"/>
      <c r="G46" s="24" t="n"/>
      <c r="H46" s="24" t="n"/>
      <c r="I46" s="24" t="n"/>
      <c r="J46" s="24" t="n"/>
      <c r="K46" s="25">
        <f>IF(A46="","",IFERROR((J46-G46)-(I46-H46),0))</f>
        <v/>
      </c>
      <c r="L46" s="25">
        <f>IF(A46="","",IFERROR(VLOOKUP(F46,'Resumo'!$J$2:$K$5,2,FALSE),TIME(8,0,0)))</f>
        <v/>
      </c>
      <c r="M46" s="25">
        <f>IF(A46="","",IF(K46&gt;L46,K46-L46,0))</f>
        <v/>
      </c>
      <c r="N46" s="25">
        <f>IF(A46="","",IF(K46&lt;L46,L46-K46,0))</f>
        <v/>
      </c>
      <c r="O46" s="7">
        <f>IF(A46="","",IF(K46=0,"Pendente",IF(K46&gt;L46,"Hora extra",IF(K46&lt;L46,"Déficit","Regular"))))</f>
        <v/>
      </c>
      <c r="P46" s="8" t="n"/>
    </row>
    <row r="47">
      <c r="A47" s="2" t="n"/>
      <c r="B47" s="23" t="n"/>
      <c r="C47" s="4" t="n"/>
      <c r="D47" s="4" t="n"/>
      <c r="E47" s="4" t="n"/>
      <c r="F47" s="2" t="n"/>
      <c r="G47" s="24" t="n"/>
      <c r="H47" s="24" t="n"/>
      <c r="I47" s="24" t="n"/>
      <c r="J47" s="24" t="n"/>
      <c r="K47" s="26">
        <f>IF(A47="","",IFERROR((J47-G47)-(I47-H47),0))</f>
        <v/>
      </c>
      <c r="L47" s="26">
        <f>IF(A47="","",IFERROR(VLOOKUP(F47,'Resumo'!$J$2:$K$5,2,FALSE),TIME(8,0,0)))</f>
        <v/>
      </c>
      <c r="M47" s="26">
        <f>IF(A47="","",IF(K47&gt;L47,K47-L47,0))</f>
        <v/>
      </c>
      <c r="N47" s="26">
        <f>IF(A47="","",IF(K47&lt;L47,L47-K47,0))</f>
        <v/>
      </c>
      <c r="O47" s="10">
        <f>IF(A47="","",IF(K47=0,"Pendente",IF(K47&gt;L47,"Hora extra",IF(K47&lt;L47,"Déficit","Regular"))))</f>
        <v/>
      </c>
      <c r="P47" s="8" t="n"/>
    </row>
    <row r="48">
      <c r="A48" s="2" t="n"/>
      <c r="B48" s="23" t="n"/>
      <c r="C48" s="4" t="n"/>
      <c r="D48" s="4" t="n"/>
      <c r="E48" s="4" t="n"/>
      <c r="F48" s="2" t="n"/>
      <c r="G48" s="24" t="n"/>
      <c r="H48" s="24" t="n"/>
      <c r="I48" s="24" t="n"/>
      <c r="J48" s="24" t="n"/>
      <c r="K48" s="25">
        <f>IF(A48="","",IFERROR((J48-G48)-(I48-H48),0))</f>
        <v/>
      </c>
      <c r="L48" s="25">
        <f>IF(A48="","",IFERROR(VLOOKUP(F48,'Resumo'!$J$2:$K$5,2,FALSE),TIME(8,0,0)))</f>
        <v/>
      </c>
      <c r="M48" s="25">
        <f>IF(A48="","",IF(K48&gt;L48,K48-L48,0))</f>
        <v/>
      </c>
      <c r="N48" s="25">
        <f>IF(A48="","",IF(K48&lt;L48,L48-K48,0))</f>
        <v/>
      </c>
      <c r="O48" s="7">
        <f>IF(A48="","",IF(K48=0,"Pendente",IF(K48&gt;L48,"Hora extra",IF(K48&lt;L48,"Déficit","Regular"))))</f>
        <v/>
      </c>
      <c r="P48" s="8" t="n"/>
    </row>
    <row r="49">
      <c r="A49" s="2" t="n"/>
      <c r="B49" s="23" t="n"/>
      <c r="C49" s="4" t="n"/>
      <c r="D49" s="4" t="n"/>
      <c r="E49" s="4" t="n"/>
      <c r="F49" s="2" t="n"/>
      <c r="G49" s="24" t="n"/>
      <c r="H49" s="24" t="n"/>
      <c r="I49" s="24" t="n"/>
      <c r="J49" s="24" t="n"/>
      <c r="K49" s="26">
        <f>IF(A49="","",IFERROR((J49-G49)-(I49-H49),0))</f>
        <v/>
      </c>
      <c r="L49" s="26">
        <f>IF(A49="","",IFERROR(VLOOKUP(F49,'Resumo'!$J$2:$K$5,2,FALSE),TIME(8,0,0)))</f>
        <v/>
      </c>
      <c r="M49" s="26">
        <f>IF(A49="","",IF(K49&gt;L49,K49-L49,0))</f>
        <v/>
      </c>
      <c r="N49" s="26">
        <f>IF(A49="","",IF(K49&lt;L49,L49-K49,0))</f>
        <v/>
      </c>
      <c r="O49" s="10">
        <f>IF(A49="","",IF(K49=0,"Pendente",IF(K49&gt;L49,"Hora extra",IF(K49&lt;L49,"Déficit","Regular"))))</f>
        <v/>
      </c>
      <c r="P49" s="8" t="n"/>
    </row>
    <row r="50">
      <c r="A50" s="2" t="n"/>
      <c r="B50" s="23" t="n"/>
      <c r="C50" s="4" t="n"/>
      <c r="D50" s="4" t="n"/>
      <c r="E50" s="4" t="n"/>
      <c r="F50" s="2" t="n"/>
      <c r="G50" s="24" t="n"/>
      <c r="H50" s="24" t="n"/>
      <c r="I50" s="24" t="n"/>
      <c r="J50" s="24" t="n"/>
      <c r="K50" s="25">
        <f>IF(A50="","",IFERROR((J50-G50)-(I50-H50),0))</f>
        <v/>
      </c>
      <c r="L50" s="25">
        <f>IF(A50="","",IFERROR(VLOOKUP(F50,'Resumo'!$J$2:$K$5,2,FALSE),TIME(8,0,0)))</f>
        <v/>
      </c>
      <c r="M50" s="25">
        <f>IF(A50="","",IF(K50&gt;L50,K50-L50,0))</f>
        <v/>
      </c>
      <c r="N50" s="25">
        <f>IF(A50="","",IF(K50&lt;L50,L50-K50,0))</f>
        <v/>
      </c>
      <c r="O50" s="7">
        <f>IF(A50="","",IF(K50=0,"Pendente",IF(K50&gt;L50,"Hora extra",IF(K50&lt;L50,"Déficit","Regular"))))</f>
        <v/>
      </c>
      <c r="P50" s="8" t="n"/>
    </row>
    <row r="51">
      <c r="A51" s="2" t="n"/>
      <c r="B51" s="23" t="n"/>
      <c r="C51" s="4" t="n"/>
      <c r="D51" s="4" t="n"/>
      <c r="E51" s="4" t="n"/>
      <c r="F51" s="2" t="n"/>
      <c r="G51" s="24" t="n"/>
      <c r="H51" s="24" t="n"/>
      <c r="I51" s="24" t="n"/>
      <c r="J51" s="24" t="n"/>
      <c r="K51" s="26">
        <f>IF(A51="","",IFERROR((J51-G51)-(I51-H51),0))</f>
        <v/>
      </c>
      <c r="L51" s="26">
        <f>IF(A51="","",IFERROR(VLOOKUP(F51,'Resumo'!$J$2:$K$5,2,FALSE),TIME(8,0,0)))</f>
        <v/>
      </c>
      <c r="M51" s="26">
        <f>IF(A51="","",IF(K51&gt;L51,K51-L51,0))</f>
        <v/>
      </c>
      <c r="N51" s="26">
        <f>IF(A51="","",IF(K51&lt;L51,L51-K51,0))</f>
        <v/>
      </c>
      <c r="O51" s="10">
        <f>IF(A51="","",IF(K51=0,"Pendente",IF(K51&gt;L51,"Hora extra",IF(K51&lt;L51,"Déficit","Regular"))))</f>
        <v/>
      </c>
      <c r="P51" s="8" t="n"/>
    </row>
    <row r="52">
      <c r="A52" s="2" t="n"/>
      <c r="B52" s="23" t="n"/>
      <c r="C52" s="4" t="n"/>
      <c r="D52" s="4" t="n"/>
      <c r="E52" s="4" t="n"/>
      <c r="F52" s="2" t="n"/>
      <c r="G52" s="24" t="n"/>
      <c r="H52" s="24" t="n"/>
      <c r="I52" s="24" t="n"/>
      <c r="J52" s="24" t="n"/>
      <c r="K52" s="25">
        <f>IF(A52="","",IFERROR((J52-G52)-(I52-H52),0))</f>
        <v/>
      </c>
      <c r="L52" s="25">
        <f>IF(A52="","",IFERROR(VLOOKUP(F52,'Resumo'!$J$2:$K$5,2,FALSE),TIME(8,0,0)))</f>
        <v/>
      </c>
      <c r="M52" s="25">
        <f>IF(A52="","",IF(K52&gt;L52,K52-L52,0))</f>
        <v/>
      </c>
      <c r="N52" s="25">
        <f>IF(A52="","",IF(K52&lt;L52,L52-K52,0))</f>
        <v/>
      </c>
      <c r="O52" s="7">
        <f>IF(A52="","",IF(K52=0,"Pendente",IF(K52&gt;L52,"Hora extra",IF(K52&lt;L52,"Déficit","Regular"))))</f>
        <v/>
      </c>
      <c r="P52" s="8" t="n"/>
    </row>
    <row r="53">
      <c r="A53" s="2" t="n"/>
      <c r="B53" s="23" t="n"/>
      <c r="C53" s="4" t="n"/>
      <c r="D53" s="4" t="n"/>
      <c r="E53" s="4" t="n"/>
      <c r="F53" s="2" t="n"/>
      <c r="G53" s="24" t="n"/>
      <c r="H53" s="24" t="n"/>
      <c r="I53" s="24" t="n"/>
      <c r="J53" s="24" t="n"/>
      <c r="K53" s="26">
        <f>IF(A53="","",IFERROR((J53-G53)-(I53-H53),0))</f>
        <v/>
      </c>
      <c r="L53" s="26">
        <f>IF(A53="","",IFERROR(VLOOKUP(F53,'Resumo'!$J$2:$K$5,2,FALSE),TIME(8,0,0)))</f>
        <v/>
      </c>
      <c r="M53" s="26">
        <f>IF(A53="","",IF(K53&gt;L53,K53-L53,0))</f>
        <v/>
      </c>
      <c r="N53" s="26">
        <f>IF(A53="","",IF(K53&lt;L53,L53-K53,0))</f>
        <v/>
      </c>
      <c r="O53" s="10">
        <f>IF(A53="","",IF(K53=0,"Pendente",IF(K53&gt;L53,"Hora extra",IF(K53&lt;L53,"Déficit","Regular"))))</f>
        <v/>
      </c>
      <c r="P53" s="8" t="n"/>
    </row>
    <row r="54">
      <c r="A54" s="2" t="n"/>
      <c r="B54" s="23" t="n"/>
      <c r="C54" s="4" t="n"/>
      <c r="D54" s="4" t="n"/>
      <c r="E54" s="4" t="n"/>
      <c r="F54" s="2" t="n"/>
      <c r="G54" s="24" t="n"/>
      <c r="H54" s="24" t="n"/>
      <c r="I54" s="24" t="n"/>
      <c r="J54" s="24" t="n"/>
      <c r="K54" s="25">
        <f>IF(A54="","",IFERROR((J54-G54)-(I54-H54),0))</f>
        <v/>
      </c>
      <c r="L54" s="25">
        <f>IF(A54="","",IFERROR(VLOOKUP(F54,'Resumo'!$J$2:$K$5,2,FALSE),TIME(8,0,0)))</f>
        <v/>
      </c>
      <c r="M54" s="25">
        <f>IF(A54="","",IF(K54&gt;L54,K54-L54,0))</f>
        <v/>
      </c>
      <c r="N54" s="25">
        <f>IF(A54="","",IF(K54&lt;L54,L54-K54,0))</f>
        <v/>
      </c>
      <c r="O54" s="7">
        <f>IF(A54="","",IF(K54=0,"Pendente",IF(K54&gt;L54,"Hora extra",IF(K54&lt;L54,"Déficit","Regular"))))</f>
        <v/>
      </c>
      <c r="P54" s="8" t="n"/>
    </row>
    <row r="55">
      <c r="A55" s="2" t="n"/>
      <c r="B55" s="23" t="n"/>
      <c r="C55" s="4" t="n"/>
      <c r="D55" s="4" t="n"/>
      <c r="E55" s="4" t="n"/>
      <c r="F55" s="2" t="n"/>
      <c r="G55" s="24" t="n"/>
      <c r="H55" s="24" t="n"/>
      <c r="I55" s="24" t="n"/>
      <c r="J55" s="24" t="n"/>
      <c r="K55" s="26">
        <f>IF(A55="","",IFERROR((J55-G55)-(I55-H55),0))</f>
        <v/>
      </c>
      <c r="L55" s="26">
        <f>IF(A55="","",IFERROR(VLOOKUP(F55,'Resumo'!$J$2:$K$5,2,FALSE),TIME(8,0,0)))</f>
        <v/>
      </c>
      <c r="M55" s="26">
        <f>IF(A55="","",IF(K55&gt;L55,K55-L55,0))</f>
        <v/>
      </c>
      <c r="N55" s="26">
        <f>IF(A55="","",IF(K55&lt;L55,L55-K55,0))</f>
        <v/>
      </c>
      <c r="O55" s="10">
        <f>IF(A55="","",IF(K55=0,"Pendente",IF(K55&gt;L55,"Hora extra",IF(K55&lt;L55,"Déficit","Regular"))))</f>
        <v/>
      </c>
      <c r="P55" s="8" t="n"/>
    </row>
    <row r="56">
      <c r="A56" s="2" t="n"/>
      <c r="B56" s="23" t="n"/>
      <c r="C56" s="4" t="n"/>
      <c r="D56" s="4" t="n"/>
      <c r="E56" s="4" t="n"/>
      <c r="F56" s="2" t="n"/>
      <c r="G56" s="24" t="n"/>
      <c r="H56" s="24" t="n"/>
      <c r="I56" s="24" t="n"/>
      <c r="J56" s="24" t="n"/>
      <c r="K56" s="25">
        <f>IF(A56="","",IFERROR((J56-G56)-(I56-H56),0))</f>
        <v/>
      </c>
      <c r="L56" s="25">
        <f>IF(A56="","",IFERROR(VLOOKUP(F56,'Resumo'!$J$2:$K$5,2,FALSE),TIME(8,0,0)))</f>
        <v/>
      </c>
      <c r="M56" s="25">
        <f>IF(A56="","",IF(K56&gt;L56,K56-L56,0))</f>
        <v/>
      </c>
      <c r="N56" s="25">
        <f>IF(A56="","",IF(K56&lt;L56,L56-K56,0))</f>
        <v/>
      </c>
      <c r="O56" s="7">
        <f>IF(A56="","",IF(K56=0,"Pendente",IF(K56&gt;L56,"Hora extra",IF(K56&lt;L56,"Déficit","Regular"))))</f>
        <v/>
      </c>
      <c r="P56" s="8" t="n"/>
    </row>
    <row r="57">
      <c r="A57" s="2" t="n"/>
      <c r="B57" s="23" t="n"/>
      <c r="C57" s="4" t="n"/>
      <c r="D57" s="4" t="n"/>
      <c r="E57" s="4" t="n"/>
      <c r="F57" s="2" t="n"/>
      <c r="G57" s="24" t="n"/>
      <c r="H57" s="24" t="n"/>
      <c r="I57" s="24" t="n"/>
      <c r="J57" s="24" t="n"/>
      <c r="K57" s="26">
        <f>IF(A57="","",IFERROR((J57-G57)-(I57-H57),0))</f>
        <v/>
      </c>
      <c r="L57" s="26">
        <f>IF(A57="","",IFERROR(VLOOKUP(F57,'Resumo'!$J$2:$K$5,2,FALSE),TIME(8,0,0)))</f>
        <v/>
      </c>
      <c r="M57" s="26">
        <f>IF(A57="","",IF(K57&gt;L57,K57-L57,0))</f>
        <v/>
      </c>
      <c r="N57" s="26">
        <f>IF(A57="","",IF(K57&lt;L57,L57-K57,0))</f>
        <v/>
      </c>
      <c r="O57" s="10">
        <f>IF(A57="","",IF(K57=0,"Pendente",IF(K57&gt;L57,"Hora extra",IF(K57&lt;L57,"Déficit","Regular"))))</f>
        <v/>
      </c>
      <c r="P57" s="8" t="n"/>
    </row>
    <row r="58">
      <c r="A58" s="2" t="n"/>
      <c r="B58" s="23" t="n"/>
      <c r="C58" s="4" t="n"/>
      <c r="D58" s="4" t="n"/>
      <c r="E58" s="4" t="n"/>
      <c r="F58" s="2" t="n"/>
      <c r="G58" s="24" t="n"/>
      <c r="H58" s="24" t="n"/>
      <c r="I58" s="24" t="n"/>
      <c r="J58" s="24" t="n"/>
      <c r="K58" s="25">
        <f>IF(A58="","",IFERROR((J58-G58)-(I58-H58),0))</f>
        <v/>
      </c>
      <c r="L58" s="25">
        <f>IF(A58="","",IFERROR(VLOOKUP(F58,'Resumo'!$J$2:$K$5,2,FALSE),TIME(8,0,0)))</f>
        <v/>
      </c>
      <c r="M58" s="25">
        <f>IF(A58="","",IF(K58&gt;L58,K58-L58,0))</f>
        <v/>
      </c>
      <c r="N58" s="25">
        <f>IF(A58="","",IF(K58&lt;L58,L58-K58,0))</f>
        <v/>
      </c>
      <c r="O58" s="7">
        <f>IF(A58="","",IF(K58=0,"Pendente",IF(K58&gt;L58,"Hora extra",IF(K58&lt;L58,"Déficit","Regular"))))</f>
        <v/>
      </c>
      <c r="P58" s="8" t="n"/>
    </row>
    <row r="59">
      <c r="A59" s="2" t="n"/>
      <c r="B59" s="23" t="n"/>
      <c r="C59" s="4" t="n"/>
      <c r="D59" s="4" t="n"/>
      <c r="E59" s="4" t="n"/>
      <c r="F59" s="2" t="n"/>
      <c r="G59" s="24" t="n"/>
      <c r="H59" s="24" t="n"/>
      <c r="I59" s="24" t="n"/>
      <c r="J59" s="24" t="n"/>
      <c r="K59" s="26">
        <f>IF(A59="","",IFERROR((J59-G59)-(I59-H59),0))</f>
        <v/>
      </c>
      <c r="L59" s="26">
        <f>IF(A59="","",IFERROR(VLOOKUP(F59,'Resumo'!$J$2:$K$5,2,FALSE),TIME(8,0,0)))</f>
        <v/>
      </c>
      <c r="M59" s="26">
        <f>IF(A59="","",IF(K59&gt;L59,K59-L59,0))</f>
        <v/>
      </c>
      <c r="N59" s="26">
        <f>IF(A59="","",IF(K59&lt;L59,L59-K59,0))</f>
        <v/>
      </c>
      <c r="O59" s="10">
        <f>IF(A59="","",IF(K59=0,"Pendente",IF(K59&gt;L59,"Hora extra",IF(K59&lt;L59,"Déficit","Regular"))))</f>
        <v/>
      </c>
      <c r="P59" s="8" t="n"/>
    </row>
    <row r="60">
      <c r="A60" s="2" t="n"/>
      <c r="B60" s="23" t="n"/>
      <c r="C60" s="4" t="n"/>
      <c r="D60" s="4" t="n"/>
      <c r="E60" s="4" t="n"/>
      <c r="F60" s="2" t="n"/>
      <c r="G60" s="24" t="n"/>
      <c r="H60" s="24" t="n"/>
      <c r="I60" s="24" t="n"/>
      <c r="J60" s="24" t="n"/>
      <c r="K60" s="25">
        <f>IF(A60="","",IFERROR((J60-G60)-(I60-H60),0))</f>
        <v/>
      </c>
      <c r="L60" s="25">
        <f>IF(A60="","",IFERROR(VLOOKUP(F60,'Resumo'!$J$2:$K$5,2,FALSE),TIME(8,0,0)))</f>
        <v/>
      </c>
      <c r="M60" s="25">
        <f>IF(A60="","",IF(K60&gt;L60,K60-L60,0))</f>
        <v/>
      </c>
      <c r="N60" s="25">
        <f>IF(A60="","",IF(K60&lt;L60,L60-K60,0))</f>
        <v/>
      </c>
      <c r="O60" s="7">
        <f>IF(A60="","",IF(K60=0,"Pendente",IF(K60&gt;L60,"Hora extra",IF(K60&lt;L60,"Déficit","Regular"))))</f>
        <v/>
      </c>
      <c r="P60" s="8" t="n"/>
    </row>
    <row r="61">
      <c r="A61" s="2" t="n"/>
      <c r="B61" s="23" t="n"/>
      <c r="C61" s="4" t="n"/>
      <c r="D61" s="4" t="n"/>
      <c r="E61" s="4" t="n"/>
      <c r="F61" s="2" t="n"/>
      <c r="G61" s="24" t="n"/>
      <c r="H61" s="24" t="n"/>
      <c r="I61" s="24" t="n"/>
      <c r="J61" s="24" t="n"/>
      <c r="K61" s="26">
        <f>IF(A61="","",IFERROR((J61-G61)-(I61-H61),0))</f>
        <v/>
      </c>
      <c r="L61" s="26">
        <f>IF(A61="","",IFERROR(VLOOKUP(F61,'Resumo'!$J$2:$K$5,2,FALSE),TIME(8,0,0)))</f>
        <v/>
      </c>
      <c r="M61" s="26">
        <f>IF(A61="","",IF(K61&gt;L61,K61-L61,0))</f>
        <v/>
      </c>
      <c r="N61" s="26">
        <f>IF(A61="","",IF(K61&lt;L61,L61-K61,0))</f>
        <v/>
      </c>
      <c r="O61" s="10">
        <f>IF(A61="","",IF(K61=0,"Pendente",IF(K61&gt;L61,"Hora extra",IF(K61&lt;L61,"Déficit","Regular"))))</f>
        <v/>
      </c>
      <c r="P61" s="8" t="n"/>
    </row>
    <row r="62">
      <c r="A62" s="2" t="n"/>
      <c r="B62" s="23" t="n"/>
      <c r="C62" s="4" t="n"/>
      <c r="D62" s="4" t="n"/>
      <c r="E62" s="4" t="n"/>
      <c r="F62" s="2" t="n"/>
      <c r="G62" s="24" t="n"/>
      <c r="H62" s="24" t="n"/>
      <c r="I62" s="24" t="n"/>
      <c r="J62" s="24" t="n"/>
      <c r="K62" s="25">
        <f>IF(A62="","",IFERROR((J62-G62)-(I62-H62),0))</f>
        <v/>
      </c>
      <c r="L62" s="25">
        <f>IF(A62="","",IFERROR(VLOOKUP(F62,'Resumo'!$J$2:$K$5,2,FALSE),TIME(8,0,0)))</f>
        <v/>
      </c>
      <c r="M62" s="25">
        <f>IF(A62="","",IF(K62&gt;L62,K62-L62,0))</f>
        <v/>
      </c>
      <c r="N62" s="25">
        <f>IF(A62="","",IF(K62&lt;L62,L62-K62,0))</f>
        <v/>
      </c>
      <c r="O62" s="7">
        <f>IF(A62="","",IF(K62=0,"Pendente",IF(K62&gt;L62,"Hora extra",IF(K62&lt;L62,"Déficit","Regular"))))</f>
        <v/>
      </c>
      <c r="P62" s="8" t="n"/>
    </row>
    <row r="63">
      <c r="A63" s="2" t="n"/>
      <c r="B63" s="23" t="n"/>
      <c r="C63" s="4" t="n"/>
      <c r="D63" s="4" t="n"/>
      <c r="E63" s="4" t="n"/>
      <c r="F63" s="2" t="n"/>
      <c r="G63" s="24" t="n"/>
      <c r="H63" s="24" t="n"/>
      <c r="I63" s="24" t="n"/>
      <c r="J63" s="24" t="n"/>
      <c r="K63" s="26">
        <f>IF(A63="","",IFERROR((J63-G63)-(I63-H63),0))</f>
        <v/>
      </c>
      <c r="L63" s="26">
        <f>IF(A63="","",IFERROR(VLOOKUP(F63,'Resumo'!$J$2:$K$5,2,FALSE),TIME(8,0,0)))</f>
        <v/>
      </c>
      <c r="M63" s="26">
        <f>IF(A63="","",IF(K63&gt;L63,K63-L63,0))</f>
        <v/>
      </c>
      <c r="N63" s="26">
        <f>IF(A63="","",IF(K63&lt;L63,L63-K63,0))</f>
        <v/>
      </c>
      <c r="O63" s="10">
        <f>IF(A63="","",IF(K63=0,"Pendente",IF(K63&gt;L63,"Hora extra",IF(K63&lt;L63,"Déficit","Regular"))))</f>
        <v/>
      </c>
      <c r="P63" s="8" t="n"/>
    </row>
    <row r="64">
      <c r="A64" s="2" t="n"/>
      <c r="B64" s="23" t="n"/>
      <c r="C64" s="4" t="n"/>
      <c r="D64" s="4" t="n"/>
      <c r="E64" s="4" t="n"/>
      <c r="F64" s="2" t="n"/>
      <c r="G64" s="24" t="n"/>
      <c r="H64" s="24" t="n"/>
      <c r="I64" s="24" t="n"/>
      <c r="J64" s="24" t="n"/>
      <c r="K64" s="25">
        <f>IF(A64="","",IFERROR((J64-G64)-(I64-H64),0))</f>
        <v/>
      </c>
      <c r="L64" s="25">
        <f>IF(A64="","",IFERROR(VLOOKUP(F64,'Resumo'!$J$2:$K$5,2,FALSE),TIME(8,0,0)))</f>
        <v/>
      </c>
      <c r="M64" s="25">
        <f>IF(A64="","",IF(K64&gt;L64,K64-L64,0))</f>
        <v/>
      </c>
      <c r="N64" s="25">
        <f>IF(A64="","",IF(K64&lt;L64,L64-K64,0))</f>
        <v/>
      </c>
      <c r="O64" s="7">
        <f>IF(A64="","",IF(K64=0,"Pendente",IF(K64&gt;L64,"Hora extra",IF(K64&lt;L64,"Déficit","Regular"))))</f>
        <v/>
      </c>
      <c r="P64" s="8" t="n"/>
    </row>
    <row r="65">
      <c r="A65" s="2" t="n"/>
      <c r="B65" s="23" t="n"/>
      <c r="C65" s="4" t="n"/>
      <c r="D65" s="4" t="n"/>
      <c r="E65" s="4" t="n"/>
      <c r="F65" s="2" t="n"/>
      <c r="G65" s="24" t="n"/>
      <c r="H65" s="24" t="n"/>
      <c r="I65" s="24" t="n"/>
      <c r="J65" s="24" t="n"/>
      <c r="K65" s="26">
        <f>IF(A65="","",IFERROR((J65-G65)-(I65-H65),0))</f>
        <v/>
      </c>
      <c r="L65" s="26">
        <f>IF(A65="","",IFERROR(VLOOKUP(F65,'Resumo'!$J$2:$K$5,2,FALSE),TIME(8,0,0)))</f>
        <v/>
      </c>
      <c r="M65" s="26">
        <f>IF(A65="","",IF(K65&gt;L65,K65-L65,0))</f>
        <v/>
      </c>
      <c r="N65" s="26">
        <f>IF(A65="","",IF(K65&lt;L65,L65-K65,0))</f>
        <v/>
      </c>
      <c r="O65" s="10">
        <f>IF(A65="","",IF(K65=0,"Pendente",IF(K65&gt;L65,"Hora extra",IF(K65&lt;L65,"Déficit","Regular"))))</f>
        <v/>
      </c>
      <c r="P65" s="8" t="n"/>
    </row>
    <row r="66">
      <c r="A66" s="2" t="n"/>
      <c r="B66" s="23" t="n"/>
      <c r="C66" s="4" t="n"/>
      <c r="D66" s="4" t="n"/>
      <c r="E66" s="4" t="n"/>
      <c r="F66" s="2" t="n"/>
      <c r="G66" s="24" t="n"/>
      <c r="H66" s="24" t="n"/>
      <c r="I66" s="24" t="n"/>
      <c r="J66" s="24" t="n"/>
      <c r="K66" s="25">
        <f>IF(A66="","",IFERROR((J66-G66)-(I66-H66),0))</f>
        <v/>
      </c>
      <c r="L66" s="25">
        <f>IF(A66="","",IFERROR(VLOOKUP(F66,'Resumo'!$J$2:$K$5,2,FALSE),TIME(8,0,0)))</f>
        <v/>
      </c>
      <c r="M66" s="25">
        <f>IF(A66="","",IF(K66&gt;L66,K66-L66,0))</f>
        <v/>
      </c>
      <c r="N66" s="25">
        <f>IF(A66="","",IF(K66&lt;L66,L66-K66,0))</f>
        <v/>
      </c>
      <c r="O66" s="7">
        <f>IF(A66="","",IF(K66=0,"Pendente",IF(K66&gt;L66,"Hora extra",IF(K66&lt;L66,"Déficit","Regular"))))</f>
        <v/>
      </c>
      <c r="P66" s="8" t="n"/>
    </row>
    <row r="67">
      <c r="A67" s="2" t="n"/>
      <c r="B67" s="23" t="n"/>
      <c r="C67" s="4" t="n"/>
      <c r="D67" s="4" t="n"/>
      <c r="E67" s="4" t="n"/>
      <c r="F67" s="2" t="n"/>
      <c r="G67" s="24" t="n"/>
      <c r="H67" s="24" t="n"/>
      <c r="I67" s="24" t="n"/>
      <c r="J67" s="24" t="n"/>
      <c r="K67" s="26">
        <f>IF(A67="","",IFERROR((J67-G67)-(I67-H67),0))</f>
        <v/>
      </c>
      <c r="L67" s="26">
        <f>IF(A67="","",IFERROR(VLOOKUP(F67,'Resumo'!$J$2:$K$5,2,FALSE),TIME(8,0,0)))</f>
        <v/>
      </c>
      <c r="M67" s="26">
        <f>IF(A67="","",IF(K67&gt;L67,K67-L67,0))</f>
        <v/>
      </c>
      <c r="N67" s="26">
        <f>IF(A67="","",IF(K67&lt;L67,L67-K67,0))</f>
        <v/>
      </c>
      <c r="O67" s="10">
        <f>IF(A67="","",IF(K67=0,"Pendente",IF(K67&gt;L67,"Hora extra",IF(K67&lt;L67,"Déficit","Regular"))))</f>
        <v/>
      </c>
      <c r="P67" s="8" t="n"/>
    </row>
    <row r="68">
      <c r="A68" s="2" t="n"/>
      <c r="B68" s="23" t="n"/>
      <c r="C68" s="4" t="n"/>
      <c r="D68" s="4" t="n"/>
      <c r="E68" s="4" t="n"/>
      <c r="F68" s="2" t="n"/>
      <c r="G68" s="24" t="n"/>
      <c r="H68" s="24" t="n"/>
      <c r="I68" s="24" t="n"/>
      <c r="J68" s="24" t="n"/>
      <c r="K68" s="25">
        <f>IF(A68="","",IFERROR((J68-G68)-(I68-H68),0))</f>
        <v/>
      </c>
      <c r="L68" s="25">
        <f>IF(A68="","",IFERROR(VLOOKUP(F68,'Resumo'!$J$2:$K$5,2,FALSE),TIME(8,0,0)))</f>
        <v/>
      </c>
      <c r="M68" s="25">
        <f>IF(A68="","",IF(K68&gt;L68,K68-L68,0))</f>
        <v/>
      </c>
      <c r="N68" s="25">
        <f>IF(A68="","",IF(K68&lt;L68,L68-K68,0))</f>
        <v/>
      </c>
      <c r="O68" s="7">
        <f>IF(A68="","",IF(K68=0,"Pendente",IF(K68&gt;L68,"Hora extra",IF(K68&lt;L68,"Déficit","Regular"))))</f>
        <v/>
      </c>
      <c r="P68" s="8" t="n"/>
    </row>
    <row r="69">
      <c r="A69" s="2" t="n"/>
      <c r="B69" s="23" t="n"/>
      <c r="C69" s="4" t="n"/>
      <c r="D69" s="4" t="n"/>
      <c r="E69" s="4" t="n"/>
      <c r="F69" s="2" t="n"/>
      <c r="G69" s="24" t="n"/>
      <c r="H69" s="24" t="n"/>
      <c r="I69" s="24" t="n"/>
      <c r="J69" s="24" t="n"/>
      <c r="K69" s="26">
        <f>IF(A69="","",IFERROR((J69-G69)-(I69-H69),0))</f>
        <v/>
      </c>
      <c r="L69" s="26">
        <f>IF(A69="","",IFERROR(VLOOKUP(F69,'Resumo'!$J$2:$K$5,2,FALSE),TIME(8,0,0)))</f>
        <v/>
      </c>
      <c r="M69" s="26">
        <f>IF(A69="","",IF(K69&gt;L69,K69-L69,0))</f>
        <v/>
      </c>
      <c r="N69" s="26">
        <f>IF(A69="","",IF(K69&lt;L69,L69-K69,0))</f>
        <v/>
      </c>
      <c r="O69" s="10">
        <f>IF(A69="","",IF(K69=0,"Pendente",IF(K69&gt;L69,"Hora extra",IF(K69&lt;L69,"Déficit","Regular"))))</f>
        <v/>
      </c>
      <c r="P69" s="8" t="n"/>
    </row>
    <row r="70">
      <c r="A70" s="2" t="n"/>
      <c r="B70" s="23" t="n"/>
      <c r="C70" s="4" t="n"/>
      <c r="D70" s="4" t="n"/>
      <c r="E70" s="4" t="n"/>
      <c r="F70" s="2" t="n"/>
      <c r="G70" s="24" t="n"/>
      <c r="H70" s="24" t="n"/>
      <c r="I70" s="24" t="n"/>
      <c r="J70" s="24" t="n"/>
      <c r="K70" s="25">
        <f>IF(A70="","",IFERROR((J70-G70)-(I70-H70),0))</f>
        <v/>
      </c>
      <c r="L70" s="25">
        <f>IF(A70="","",IFERROR(VLOOKUP(F70,'Resumo'!$J$2:$K$5,2,FALSE),TIME(8,0,0)))</f>
        <v/>
      </c>
      <c r="M70" s="25">
        <f>IF(A70="","",IF(K70&gt;L70,K70-L70,0))</f>
        <v/>
      </c>
      <c r="N70" s="25">
        <f>IF(A70="","",IF(K70&lt;L70,L70-K70,0))</f>
        <v/>
      </c>
      <c r="O70" s="7">
        <f>IF(A70="","",IF(K70=0,"Pendente",IF(K70&gt;L70,"Hora extra",IF(K70&lt;L70,"Déficit","Regular"))))</f>
        <v/>
      </c>
      <c r="P70" s="8" t="n"/>
    </row>
    <row r="71">
      <c r="A71" s="2" t="n"/>
      <c r="B71" s="23" t="n"/>
      <c r="C71" s="4" t="n"/>
      <c r="D71" s="4" t="n"/>
      <c r="E71" s="4" t="n"/>
      <c r="F71" s="2" t="n"/>
      <c r="G71" s="24" t="n"/>
      <c r="H71" s="24" t="n"/>
      <c r="I71" s="24" t="n"/>
      <c r="J71" s="24" t="n"/>
      <c r="K71" s="26">
        <f>IF(A71="","",IFERROR((J71-G71)-(I71-H71),0))</f>
        <v/>
      </c>
      <c r="L71" s="26">
        <f>IF(A71="","",IFERROR(VLOOKUP(F71,'Resumo'!$J$2:$K$5,2,FALSE),TIME(8,0,0)))</f>
        <v/>
      </c>
      <c r="M71" s="26">
        <f>IF(A71="","",IF(K71&gt;L71,K71-L71,0))</f>
        <v/>
      </c>
      <c r="N71" s="26">
        <f>IF(A71="","",IF(K71&lt;L71,L71-K71,0))</f>
        <v/>
      </c>
      <c r="O71" s="10">
        <f>IF(A71="","",IF(K71=0,"Pendente",IF(K71&gt;L71,"Hora extra",IF(K71&lt;L71,"Déficit","Regular"))))</f>
        <v/>
      </c>
      <c r="P71" s="8" t="n"/>
    </row>
    <row r="72">
      <c r="A72" s="2" t="n"/>
      <c r="B72" s="23" t="n"/>
      <c r="C72" s="4" t="n"/>
      <c r="D72" s="4" t="n"/>
      <c r="E72" s="4" t="n"/>
      <c r="F72" s="2" t="n"/>
      <c r="G72" s="24" t="n"/>
      <c r="H72" s="24" t="n"/>
      <c r="I72" s="24" t="n"/>
      <c r="J72" s="24" t="n"/>
      <c r="K72" s="25">
        <f>IF(A72="","",IFERROR((J72-G72)-(I72-H72),0))</f>
        <v/>
      </c>
      <c r="L72" s="25">
        <f>IF(A72="","",IFERROR(VLOOKUP(F72,'Resumo'!$J$2:$K$5,2,FALSE),TIME(8,0,0)))</f>
        <v/>
      </c>
      <c r="M72" s="25">
        <f>IF(A72="","",IF(K72&gt;L72,K72-L72,0))</f>
        <v/>
      </c>
      <c r="N72" s="25">
        <f>IF(A72="","",IF(K72&lt;L72,L72-K72,0))</f>
        <v/>
      </c>
      <c r="O72" s="7">
        <f>IF(A72="","",IF(K72=0,"Pendente",IF(K72&gt;L72,"Hora extra",IF(K72&lt;L72,"Déficit","Regular"))))</f>
        <v/>
      </c>
      <c r="P72" s="8" t="n"/>
    </row>
    <row r="73">
      <c r="A73" s="2" t="n"/>
      <c r="B73" s="23" t="n"/>
      <c r="C73" s="4" t="n"/>
      <c r="D73" s="4" t="n"/>
      <c r="E73" s="4" t="n"/>
      <c r="F73" s="2" t="n"/>
      <c r="G73" s="24" t="n"/>
      <c r="H73" s="24" t="n"/>
      <c r="I73" s="24" t="n"/>
      <c r="J73" s="24" t="n"/>
      <c r="K73" s="26">
        <f>IF(A73="","",IFERROR((J73-G73)-(I73-H73),0))</f>
        <v/>
      </c>
      <c r="L73" s="26">
        <f>IF(A73="","",IFERROR(VLOOKUP(F73,'Resumo'!$J$2:$K$5,2,FALSE),TIME(8,0,0)))</f>
        <v/>
      </c>
      <c r="M73" s="26">
        <f>IF(A73="","",IF(K73&gt;L73,K73-L73,0))</f>
        <v/>
      </c>
      <c r="N73" s="26">
        <f>IF(A73="","",IF(K73&lt;L73,L73-K73,0))</f>
        <v/>
      </c>
      <c r="O73" s="10">
        <f>IF(A73="","",IF(K73=0,"Pendente",IF(K73&gt;L73,"Hora extra",IF(K73&lt;L73,"Déficit","Regular"))))</f>
        <v/>
      </c>
      <c r="P73" s="8" t="n"/>
    </row>
    <row r="74">
      <c r="A74" s="2" t="n"/>
      <c r="B74" s="23" t="n"/>
      <c r="C74" s="4" t="n"/>
      <c r="D74" s="4" t="n"/>
      <c r="E74" s="4" t="n"/>
      <c r="F74" s="2" t="n"/>
      <c r="G74" s="24" t="n"/>
      <c r="H74" s="24" t="n"/>
      <c r="I74" s="24" t="n"/>
      <c r="J74" s="24" t="n"/>
      <c r="K74" s="25">
        <f>IF(A74="","",IFERROR((J74-G74)-(I74-H74),0))</f>
        <v/>
      </c>
      <c r="L74" s="25">
        <f>IF(A74="","",IFERROR(VLOOKUP(F74,'Resumo'!$J$2:$K$5,2,FALSE),TIME(8,0,0)))</f>
        <v/>
      </c>
      <c r="M74" s="25">
        <f>IF(A74="","",IF(K74&gt;L74,K74-L74,0))</f>
        <v/>
      </c>
      <c r="N74" s="25">
        <f>IF(A74="","",IF(K74&lt;L74,L74-K74,0))</f>
        <v/>
      </c>
      <c r="O74" s="7">
        <f>IF(A74="","",IF(K74=0,"Pendente",IF(K74&gt;L74,"Hora extra",IF(K74&lt;L74,"Déficit","Regular"))))</f>
        <v/>
      </c>
      <c r="P74" s="8" t="n"/>
    </row>
    <row r="75">
      <c r="A75" s="2" t="n"/>
      <c r="B75" s="23" t="n"/>
      <c r="C75" s="4" t="n"/>
      <c r="D75" s="4" t="n"/>
      <c r="E75" s="4" t="n"/>
      <c r="F75" s="2" t="n"/>
      <c r="G75" s="24" t="n"/>
      <c r="H75" s="24" t="n"/>
      <c r="I75" s="24" t="n"/>
      <c r="J75" s="24" t="n"/>
      <c r="K75" s="26">
        <f>IF(A75="","",IFERROR((J75-G75)-(I75-H75),0))</f>
        <v/>
      </c>
      <c r="L75" s="26">
        <f>IF(A75="","",IFERROR(VLOOKUP(F75,'Resumo'!$J$2:$K$5,2,FALSE),TIME(8,0,0)))</f>
        <v/>
      </c>
      <c r="M75" s="26">
        <f>IF(A75="","",IF(K75&gt;L75,K75-L75,0))</f>
        <v/>
      </c>
      <c r="N75" s="26">
        <f>IF(A75="","",IF(K75&lt;L75,L75-K75,0))</f>
        <v/>
      </c>
      <c r="O75" s="10">
        <f>IF(A75="","",IF(K75=0,"Pendente",IF(K75&gt;L75,"Hora extra",IF(K75&lt;L75,"Déficit","Regular"))))</f>
        <v/>
      </c>
      <c r="P75" s="8" t="n"/>
    </row>
    <row r="76">
      <c r="A76" s="2" t="n"/>
      <c r="B76" s="23" t="n"/>
      <c r="C76" s="4" t="n"/>
      <c r="D76" s="4" t="n"/>
      <c r="E76" s="4" t="n"/>
      <c r="F76" s="2" t="n"/>
      <c r="G76" s="24" t="n"/>
      <c r="H76" s="24" t="n"/>
      <c r="I76" s="24" t="n"/>
      <c r="J76" s="24" t="n"/>
      <c r="K76" s="25">
        <f>IF(A76="","",IFERROR((J76-G76)-(I76-H76),0))</f>
        <v/>
      </c>
      <c r="L76" s="25">
        <f>IF(A76="","",IFERROR(VLOOKUP(F76,'Resumo'!$J$2:$K$5,2,FALSE),TIME(8,0,0)))</f>
        <v/>
      </c>
      <c r="M76" s="25">
        <f>IF(A76="","",IF(K76&gt;L76,K76-L76,0))</f>
        <v/>
      </c>
      <c r="N76" s="25">
        <f>IF(A76="","",IF(K76&lt;L76,L76-K76,0))</f>
        <v/>
      </c>
      <c r="O76" s="7">
        <f>IF(A76="","",IF(K76=0,"Pendente",IF(K76&gt;L76,"Hora extra",IF(K76&lt;L76,"Déficit","Regular"))))</f>
        <v/>
      </c>
      <c r="P76" s="8" t="n"/>
    </row>
    <row r="77">
      <c r="A77" s="2" t="n"/>
      <c r="B77" s="23" t="n"/>
      <c r="C77" s="4" t="n"/>
      <c r="D77" s="4" t="n"/>
      <c r="E77" s="4" t="n"/>
      <c r="F77" s="2" t="n"/>
      <c r="G77" s="24" t="n"/>
      <c r="H77" s="24" t="n"/>
      <c r="I77" s="24" t="n"/>
      <c r="J77" s="24" t="n"/>
      <c r="K77" s="26">
        <f>IF(A77="","",IFERROR((J77-G77)-(I77-H77),0))</f>
        <v/>
      </c>
      <c r="L77" s="26">
        <f>IF(A77="","",IFERROR(VLOOKUP(F77,'Resumo'!$J$2:$K$5,2,FALSE),TIME(8,0,0)))</f>
        <v/>
      </c>
      <c r="M77" s="26">
        <f>IF(A77="","",IF(K77&gt;L77,K77-L77,0))</f>
        <v/>
      </c>
      <c r="N77" s="26">
        <f>IF(A77="","",IF(K77&lt;L77,L77-K77,0))</f>
        <v/>
      </c>
      <c r="O77" s="10">
        <f>IF(A77="","",IF(K77=0,"Pendente",IF(K77&gt;L77,"Hora extra",IF(K77&lt;L77,"Déficit","Regular"))))</f>
        <v/>
      </c>
      <c r="P77" s="8" t="n"/>
    </row>
    <row r="78">
      <c r="A78" s="2" t="n"/>
      <c r="B78" s="23" t="n"/>
      <c r="C78" s="4" t="n"/>
      <c r="D78" s="4" t="n"/>
      <c r="E78" s="4" t="n"/>
      <c r="F78" s="2" t="n"/>
      <c r="G78" s="24" t="n"/>
      <c r="H78" s="24" t="n"/>
      <c r="I78" s="24" t="n"/>
      <c r="J78" s="24" t="n"/>
      <c r="K78" s="25">
        <f>IF(A78="","",IFERROR((J78-G78)-(I78-H78),0))</f>
        <v/>
      </c>
      <c r="L78" s="25">
        <f>IF(A78="","",IFERROR(VLOOKUP(F78,'Resumo'!$J$2:$K$5,2,FALSE),TIME(8,0,0)))</f>
        <v/>
      </c>
      <c r="M78" s="25">
        <f>IF(A78="","",IF(K78&gt;L78,K78-L78,0))</f>
        <v/>
      </c>
      <c r="N78" s="25">
        <f>IF(A78="","",IF(K78&lt;L78,L78-K78,0))</f>
        <v/>
      </c>
      <c r="O78" s="7">
        <f>IF(A78="","",IF(K78=0,"Pendente",IF(K78&gt;L78,"Hora extra",IF(K78&lt;L78,"Déficit","Regular"))))</f>
        <v/>
      </c>
      <c r="P78" s="8" t="n"/>
    </row>
    <row r="79">
      <c r="A79" s="2" t="n"/>
      <c r="B79" s="23" t="n"/>
      <c r="C79" s="4" t="n"/>
      <c r="D79" s="4" t="n"/>
      <c r="E79" s="4" t="n"/>
      <c r="F79" s="2" t="n"/>
      <c r="G79" s="24" t="n"/>
      <c r="H79" s="24" t="n"/>
      <c r="I79" s="24" t="n"/>
      <c r="J79" s="24" t="n"/>
      <c r="K79" s="26">
        <f>IF(A79="","",IFERROR((J79-G79)-(I79-H79),0))</f>
        <v/>
      </c>
      <c r="L79" s="26">
        <f>IF(A79="","",IFERROR(VLOOKUP(F79,'Resumo'!$J$2:$K$5,2,FALSE),TIME(8,0,0)))</f>
        <v/>
      </c>
      <c r="M79" s="26">
        <f>IF(A79="","",IF(K79&gt;L79,K79-L79,0))</f>
        <v/>
      </c>
      <c r="N79" s="26">
        <f>IF(A79="","",IF(K79&lt;L79,L79-K79,0))</f>
        <v/>
      </c>
      <c r="O79" s="10">
        <f>IF(A79="","",IF(K79=0,"Pendente",IF(K79&gt;L79,"Hora extra",IF(K79&lt;L79,"Déficit","Regular"))))</f>
        <v/>
      </c>
      <c r="P79" s="8" t="n"/>
    </row>
    <row r="80">
      <c r="A80" s="2" t="n"/>
      <c r="B80" s="23" t="n"/>
      <c r="C80" s="4" t="n"/>
      <c r="D80" s="4" t="n"/>
      <c r="E80" s="4" t="n"/>
      <c r="F80" s="2" t="n"/>
      <c r="G80" s="24" t="n"/>
      <c r="H80" s="24" t="n"/>
      <c r="I80" s="24" t="n"/>
      <c r="J80" s="24" t="n"/>
      <c r="K80" s="25">
        <f>IF(A80="","",IFERROR((J80-G80)-(I80-H80),0))</f>
        <v/>
      </c>
      <c r="L80" s="25">
        <f>IF(A80="","",IFERROR(VLOOKUP(F80,'Resumo'!$J$2:$K$5,2,FALSE),TIME(8,0,0)))</f>
        <v/>
      </c>
      <c r="M80" s="25">
        <f>IF(A80="","",IF(K80&gt;L80,K80-L80,0))</f>
        <v/>
      </c>
      <c r="N80" s="25">
        <f>IF(A80="","",IF(K80&lt;L80,L80-K80,0))</f>
        <v/>
      </c>
      <c r="O80" s="7">
        <f>IF(A80="","",IF(K80=0,"Pendente",IF(K80&gt;L80,"Hora extra",IF(K80&lt;L80,"Déficit","Regular"))))</f>
        <v/>
      </c>
      <c r="P80" s="8" t="n"/>
    </row>
    <row r="81">
      <c r="A81" s="2" t="n"/>
      <c r="B81" s="23" t="n"/>
      <c r="C81" s="4" t="n"/>
      <c r="D81" s="4" t="n"/>
      <c r="E81" s="4" t="n"/>
      <c r="F81" s="2" t="n"/>
      <c r="G81" s="24" t="n"/>
      <c r="H81" s="24" t="n"/>
      <c r="I81" s="24" t="n"/>
      <c r="J81" s="24" t="n"/>
      <c r="K81" s="26">
        <f>IF(A81="","",IFERROR((J81-G81)-(I81-H81),0))</f>
        <v/>
      </c>
      <c r="L81" s="26">
        <f>IF(A81="","",IFERROR(VLOOKUP(F81,'Resumo'!$J$2:$K$5,2,FALSE),TIME(8,0,0)))</f>
        <v/>
      </c>
      <c r="M81" s="26">
        <f>IF(A81="","",IF(K81&gt;L81,K81-L81,0))</f>
        <v/>
      </c>
      <c r="N81" s="26">
        <f>IF(A81="","",IF(K81&lt;L81,L81-K81,0))</f>
        <v/>
      </c>
      <c r="O81" s="10">
        <f>IF(A81="","",IF(K81=0,"Pendente",IF(K81&gt;L81,"Hora extra",IF(K81&lt;L81,"Déficit","Regular"))))</f>
        <v/>
      </c>
      <c r="P81" s="8" t="n"/>
    </row>
    <row r="82">
      <c r="A82" s="2" t="n"/>
      <c r="B82" s="23" t="n"/>
      <c r="C82" s="4" t="n"/>
      <c r="D82" s="4" t="n"/>
      <c r="E82" s="4" t="n"/>
      <c r="F82" s="2" t="n"/>
      <c r="G82" s="24" t="n"/>
      <c r="H82" s="24" t="n"/>
      <c r="I82" s="24" t="n"/>
      <c r="J82" s="24" t="n"/>
      <c r="K82" s="25">
        <f>IF(A82="","",IFERROR((J82-G82)-(I82-H82),0))</f>
        <v/>
      </c>
      <c r="L82" s="25">
        <f>IF(A82="","",IFERROR(VLOOKUP(F82,'Resumo'!$J$2:$K$5,2,FALSE),TIME(8,0,0)))</f>
        <v/>
      </c>
      <c r="M82" s="25">
        <f>IF(A82="","",IF(K82&gt;L82,K82-L82,0))</f>
        <v/>
      </c>
      <c r="N82" s="25">
        <f>IF(A82="","",IF(K82&lt;L82,L82-K82,0))</f>
        <v/>
      </c>
      <c r="O82" s="7">
        <f>IF(A82="","",IF(K82=0,"Pendente",IF(K82&gt;L82,"Hora extra",IF(K82&lt;L82,"Déficit","Regular"))))</f>
        <v/>
      </c>
      <c r="P82" s="8" t="n"/>
    </row>
    <row r="83">
      <c r="A83" s="2" t="n"/>
      <c r="B83" s="23" t="n"/>
      <c r="C83" s="4" t="n"/>
      <c r="D83" s="4" t="n"/>
      <c r="E83" s="4" t="n"/>
      <c r="F83" s="2" t="n"/>
      <c r="G83" s="24" t="n"/>
      <c r="H83" s="24" t="n"/>
      <c r="I83" s="24" t="n"/>
      <c r="J83" s="24" t="n"/>
      <c r="K83" s="26">
        <f>IF(A83="","",IFERROR((J83-G83)-(I83-H83),0))</f>
        <v/>
      </c>
      <c r="L83" s="26">
        <f>IF(A83="","",IFERROR(VLOOKUP(F83,'Resumo'!$J$2:$K$5,2,FALSE),TIME(8,0,0)))</f>
        <v/>
      </c>
      <c r="M83" s="26">
        <f>IF(A83="","",IF(K83&gt;L83,K83-L83,0))</f>
        <v/>
      </c>
      <c r="N83" s="26">
        <f>IF(A83="","",IF(K83&lt;L83,L83-K83,0))</f>
        <v/>
      </c>
      <c r="O83" s="10">
        <f>IF(A83="","",IF(K83=0,"Pendente",IF(K83&gt;L83,"Hora extra",IF(K83&lt;L83,"Déficit","Regular"))))</f>
        <v/>
      </c>
      <c r="P83" s="8" t="n"/>
    </row>
    <row r="84">
      <c r="A84" s="2" t="n"/>
      <c r="B84" s="23" t="n"/>
      <c r="C84" s="4" t="n"/>
      <c r="D84" s="4" t="n"/>
      <c r="E84" s="4" t="n"/>
      <c r="F84" s="2" t="n"/>
      <c r="G84" s="24" t="n"/>
      <c r="H84" s="24" t="n"/>
      <c r="I84" s="24" t="n"/>
      <c r="J84" s="24" t="n"/>
      <c r="K84" s="25">
        <f>IF(A84="","",IFERROR((J84-G84)-(I84-H84),0))</f>
        <v/>
      </c>
      <c r="L84" s="25">
        <f>IF(A84="","",IFERROR(VLOOKUP(F84,'Resumo'!$J$2:$K$5,2,FALSE),TIME(8,0,0)))</f>
        <v/>
      </c>
      <c r="M84" s="25">
        <f>IF(A84="","",IF(K84&gt;L84,K84-L84,0))</f>
        <v/>
      </c>
      <c r="N84" s="25">
        <f>IF(A84="","",IF(K84&lt;L84,L84-K84,0))</f>
        <v/>
      </c>
      <c r="O84" s="7">
        <f>IF(A84="","",IF(K84=0,"Pendente",IF(K84&gt;L84,"Hora extra",IF(K84&lt;L84,"Déficit","Regular"))))</f>
        <v/>
      </c>
      <c r="P84" s="8" t="n"/>
    </row>
    <row r="85">
      <c r="A85" s="2" t="n"/>
      <c r="B85" s="23" t="n"/>
      <c r="C85" s="4" t="n"/>
      <c r="D85" s="4" t="n"/>
      <c r="E85" s="4" t="n"/>
      <c r="F85" s="2" t="n"/>
      <c r="G85" s="24" t="n"/>
      <c r="H85" s="24" t="n"/>
      <c r="I85" s="24" t="n"/>
      <c r="J85" s="24" t="n"/>
      <c r="K85" s="26">
        <f>IF(A85="","",IFERROR((J85-G85)-(I85-H85),0))</f>
        <v/>
      </c>
      <c r="L85" s="26">
        <f>IF(A85="","",IFERROR(VLOOKUP(F85,'Resumo'!$J$2:$K$5,2,FALSE),TIME(8,0,0)))</f>
        <v/>
      </c>
      <c r="M85" s="26">
        <f>IF(A85="","",IF(K85&gt;L85,K85-L85,0))</f>
        <v/>
      </c>
      <c r="N85" s="26">
        <f>IF(A85="","",IF(K85&lt;L85,L85-K85,0))</f>
        <v/>
      </c>
      <c r="O85" s="10">
        <f>IF(A85="","",IF(K85=0,"Pendente",IF(K85&gt;L85,"Hora extra",IF(K85&lt;L85,"Déficit","Regular"))))</f>
        <v/>
      </c>
      <c r="P85" s="8" t="n"/>
    </row>
    <row r="86">
      <c r="A86" s="2" t="n"/>
      <c r="B86" s="23" t="n"/>
      <c r="C86" s="4" t="n"/>
      <c r="D86" s="4" t="n"/>
      <c r="E86" s="4" t="n"/>
      <c r="F86" s="2" t="n"/>
      <c r="G86" s="24" t="n"/>
      <c r="H86" s="24" t="n"/>
      <c r="I86" s="24" t="n"/>
      <c r="J86" s="24" t="n"/>
      <c r="K86" s="25">
        <f>IF(A86="","",IFERROR((J86-G86)-(I86-H86),0))</f>
        <v/>
      </c>
      <c r="L86" s="25">
        <f>IF(A86="","",IFERROR(VLOOKUP(F86,'Resumo'!$J$2:$K$5,2,FALSE),TIME(8,0,0)))</f>
        <v/>
      </c>
      <c r="M86" s="25">
        <f>IF(A86="","",IF(K86&gt;L86,K86-L86,0))</f>
        <v/>
      </c>
      <c r="N86" s="25">
        <f>IF(A86="","",IF(K86&lt;L86,L86-K86,0))</f>
        <v/>
      </c>
      <c r="O86" s="7">
        <f>IF(A86="","",IF(K86=0,"Pendente",IF(K86&gt;L86,"Hora extra",IF(K86&lt;L86,"Déficit","Regular"))))</f>
        <v/>
      </c>
      <c r="P86" s="8" t="n"/>
    </row>
    <row r="87">
      <c r="A87" s="2" t="n"/>
      <c r="B87" s="23" t="n"/>
      <c r="C87" s="4" t="n"/>
      <c r="D87" s="4" t="n"/>
      <c r="E87" s="4" t="n"/>
      <c r="F87" s="2" t="n"/>
      <c r="G87" s="24" t="n"/>
      <c r="H87" s="24" t="n"/>
      <c r="I87" s="24" t="n"/>
      <c r="J87" s="24" t="n"/>
      <c r="K87" s="26">
        <f>IF(A87="","",IFERROR((J87-G87)-(I87-H87),0))</f>
        <v/>
      </c>
      <c r="L87" s="26">
        <f>IF(A87="","",IFERROR(VLOOKUP(F87,'Resumo'!$J$2:$K$5,2,FALSE),TIME(8,0,0)))</f>
        <v/>
      </c>
      <c r="M87" s="26">
        <f>IF(A87="","",IF(K87&gt;L87,K87-L87,0))</f>
        <v/>
      </c>
      <c r="N87" s="26">
        <f>IF(A87="","",IF(K87&lt;L87,L87-K87,0))</f>
        <v/>
      </c>
      <c r="O87" s="10">
        <f>IF(A87="","",IF(K87=0,"Pendente",IF(K87&gt;L87,"Hora extra",IF(K87&lt;L87,"Déficit","Regular"))))</f>
        <v/>
      </c>
      <c r="P87" s="8" t="n"/>
    </row>
    <row r="88">
      <c r="A88" s="2" t="n"/>
      <c r="B88" s="23" t="n"/>
      <c r="C88" s="4" t="n"/>
      <c r="D88" s="4" t="n"/>
      <c r="E88" s="4" t="n"/>
      <c r="F88" s="2" t="n"/>
      <c r="G88" s="24" t="n"/>
      <c r="H88" s="24" t="n"/>
      <c r="I88" s="24" t="n"/>
      <c r="J88" s="24" t="n"/>
      <c r="K88" s="25">
        <f>IF(A88="","",IFERROR((J88-G88)-(I88-H88),0))</f>
        <v/>
      </c>
      <c r="L88" s="25">
        <f>IF(A88="","",IFERROR(VLOOKUP(F88,'Resumo'!$J$2:$K$5,2,FALSE),TIME(8,0,0)))</f>
        <v/>
      </c>
      <c r="M88" s="25">
        <f>IF(A88="","",IF(K88&gt;L88,K88-L88,0))</f>
        <v/>
      </c>
      <c r="N88" s="25">
        <f>IF(A88="","",IF(K88&lt;L88,L88-K88,0))</f>
        <v/>
      </c>
      <c r="O88" s="7">
        <f>IF(A88="","",IF(K88=0,"Pendente",IF(K88&gt;L88,"Hora extra",IF(K88&lt;L88,"Déficit","Regular"))))</f>
        <v/>
      </c>
      <c r="P88" s="8" t="n"/>
    </row>
    <row r="89">
      <c r="A89" s="2" t="n"/>
      <c r="B89" s="23" t="n"/>
      <c r="C89" s="4" t="n"/>
      <c r="D89" s="4" t="n"/>
      <c r="E89" s="4" t="n"/>
      <c r="F89" s="2" t="n"/>
      <c r="G89" s="24" t="n"/>
      <c r="H89" s="24" t="n"/>
      <c r="I89" s="24" t="n"/>
      <c r="J89" s="24" t="n"/>
      <c r="K89" s="26">
        <f>IF(A89="","",IFERROR((J89-G89)-(I89-H89),0))</f>
        <v/>
      </c>
      <c r="L89" s="26">
        <f>IF(A89="","",IFERROR(VLOOKUP(F89,'Resumo'!$J$2:$K$5,2,FALSE),TIME(8,0,0)))</f>
        <v/>
      </c>
      <c r="M89" s="26">
        <f>IF(A89="","",IF(K89&gt;L89,K89-L89,0))</f>
        <v/>
      </c>
      <c r="N89" s="26">
        <f>IF(A89="","",IF(K89&lt;L89,L89-K89,0))</f>
        <v/>
      </c>
      <c r="O89" s="10">
        <f>IF(A89="","",IF(K89=0,"Pendente",IF(K89&gt;L89,"Hora extra",IF(K89&lt;L89,"Déficit","Regular"))))</f>
        <v/>
      </c>
      <c r="P89" s="8" t="n"/>
    </row>
    <row r="90">
      <c r="A90" s="2" t="n"/>
      <c r="B90" s="23" t="n"/>
      <c r="C90" s="4" t="n"/>
      <c r="D90" s="4" t="n"/>
      <c r="E90" s="4" t="n"/>
      <c r="F90" s="2" t="n"/>
      <c r="G90" s="24" t="n"/>
      <c r="H90" s="24" t="n"/>
      <c r="I90" s="24" t="n"/>
      <c r="J90" s="24" t="n"/>
      <c r="K90" s="25">
        <f>IF(A90="","",IFERROR((J90-G90)-(I90-H90),0))</f>
        <v/>
      </c>
      <c r="L90" s="25">
        <f>IF(A90="","",IFERROR(VLOOKUP(F90,'Resumo'!$J$2:$K$5,2,FALSE),TIME(8,0,0)))</f>
        <v/>
      </c>
      <c r="M90" s="25">
        <f>IF(A90="","",IF(K90&gt;L90,K90-L90,0))</f>
        <v/>
      </c>
      <c r="N90" s="25">
        <f>IF(A90="","",IF(K90&lt;L90,L90-K90,0))</f>
        <v/>
      </c>
      <c r="O90" s="7">
        <f>IF(A90="","",IF(K90=0,"Pendente",IF(K90&gt;L90,"Hora extra",IF(K90&lt;L90,"Déficit","Regular"))))</f>
        <v/>
      </c>
      <c r="P90" s="8" t="n"/>
    </row>
    <row r="91">
      <c r="A91" s="2" t="n"/>
      <c r="B91" s="23" t="n"/>
      <c r="C91" s="4" t="n"/>
      <c r="D91" s="4" t="n"/>
      <c r="E91" s="4" t="n"/>
      <c r="F91" s="2" t="n"/>
      <c r="G91" s="24" t="n"/>
      <c r="H91" s="24" t="n"/>
      <c r="I91" s="24" t="n"/>
      <c r="J91" s="24" t="n"/>
      <c r="K91" s="26">
        <f>IF(A91="","",IFERROR((J91-G91)-(I91-H91),0))</f>
        <v/>
      </c>
      <c r="L91" s="26">
        <f>IF(A91="","",IFERROR(VLOOKUP(F91,'Resumo'!$J$2:$K$5,2,FALSE),TIME(8,0,0)))</f>
        <v/>
      </c>
      <c r="M91" s="26">
        <f>IF(A91="","",IF(K91&gt;L91,K91-L91,0))</f>
        <v/>
      </c>
      <c r="N91" s="26">
        <f>IF(A91="","",IF(K91&lt;L91,L91-K91,0))</f>
        <v/>
      </c>
      <c r="O91" s="10">
        <f>IF(A91="","",IF(K91=0,"Pendente",IF(K91&gt;L91,"Hora extra",IF(K91&lt;L91,"Déficit","Regular"))))</f>
        <v/>
      </c>
      <c r="P91" s="8" t="n"/>
    </row>
    <row r="92">
      <c r="A92" s="2" t="n"/>
      <c r="B92" s="23" t="n"/>
      <c r="C92" s="4" t="n"/>
      <c r="D92" s="4" t="n"/>
      <c r="E92" s="4" t="n"/>
      <c r="F92" s="2" t="n"/>
      <c r="G92" s="24" t="n"/>
      <c r="H92" s="24" t="n"/>
      <c r="I92" s="24" t="n"/>
      <c r="J92" s="24" t="n"/>
      <c r="K92" s="25">
        <f>IF(A92="","",IFERROR((J92-G92)-(I92-H92),0))</f>
        <v/>
      </c>
      <c r="L92" s="25">
        <f>IF(A92="","",IFERROR(VLOOKUP(F92,'Resumo'!$J$2:$K$5,2,FALSE),TIME(8,0,0)))</f>
        <v/>
      </c>
      <c r="M92" s="25">
        <f>IF(A92="","",IF(K92&gt;L92,K92-L92,0))</f>
        <v/>
      </c>
      <c r="N92" s="25">
        <f>IF(A92="","",IF(K92&lt;L92,L92-K92,0))</f>
        <v/>
      </c>
      <c r="O92" s="7">
        <f>IF(A92="","",IF(K92=0,"Pendente",IF(K92&gt;L92,"Hora extra",IF(K92&lt;L92,"Déficit","Regular"))))</f>
        <v/>
      </c>
      <c r="P92" s="8" t="n"/>
    </row>
    <row r="93">
      <c r="A93" s="2" t="n"/>
      <c r="B93" s="23" t="n"/>
      <c r="C93" s="4" t="n"/>
      <c r="D93" s="4" t="n"/>
      <c r="E93" s="4" t="n"/>
      <c r="F93" s="2" t="n"/>
      <c r="G93" s="24" t="n"/>
      <c r="H93" s="24" t="n"/>
      <c r="I93" s="24" t="n"/>
      <c r="J93" s="24" t="n"/>
      <c r="K93" s="26">
        <f>IF(A93="","",IFERROR((J93-G93)-(I93-H93),0))</f>
        <v/>
      </c>
      <c r="L93" s="26">
        <f>IF(A93="","",IFERROR(VLOOKUP(F93,'Resumo'!$J$2:$K$5,2,FALSE),TIME(8,0,0)))</f>
        <v/>
      </c>
      <c r="M93" s="26">
        <f>IF(A93="","",IF(K93&gt;L93,K93-L93,0))</f>
        <v/>
      </c>
      <c r="N93" s="26">
        <f>IF(A93="","",IF(K93&lt;L93,L93-K93,0))</f>
        <v/>
      </c>
      <c r="O93" s="10">
        <f>IF(A93="","",IF(K93=0,"Pendente",IF(K93&gt;L93,"Hora extra",IF(K93&lt;L93,"Déficit","Regular"))))</f>
        <v/>
      </c>
      <c r="P93" s="8" t="n"/>
    </row>
    <row r="94">
      <c r="A94" s="2" t="n"/>
      <c r="B94" s="23" t="n"/>
      <c r="C94" s="4" t="n"/>
      <c r="D94" s="4" t="n"/>
      <c r="E94" s="4" t="n"/>
      <c r="F94" s="2" t="n"/>
      <c r="G94" s="24" t="n"/>
      <c r="H94" s="24" t="n"/>
      <c r="I94" s="24" t="n"/>
      <c r="J94" s="24" t="n"/>
      <c r="K94" s="25">
        <f>IF(A94="","",IFERROR((J94-G94)-(I94-H94),0))</f>
        <v/>
      </c>
      <c r="L94" s="25">
        <f>IF(A94="","",IFERROR(VLOOKUP(F94,'Resumo'!$J$2:$K$5,2,FALSE),TIME(8,0,0)))</f>
        <v/>
      </c>
      <c r="M94" s="25">
        <f>IF(A94="","",IF(K94&gt;L94,K94-L94,0))</f>
        <v/>
      </c>
      <c r="N94" s="25">
        <f>IF(A94="","",IF(K94&lt;L94,L94-K94,0))</f>
        <v/>
      </c>
      <c r="O94" s="7">
        <f>IF(A94="","",IF(K94=0,"Pendente",IF(K94&gt;L94,"Hora extra",IF(K94&lt;L94,"Déficit","Regular"))))</f>
        <v/>
      </c>
      <c r="P94" s="8" t="n"/>
    </row>
    <row r="95">
      <c r="A95" s="2" t="n"/>
      <c r="B95" s="23" t="n"/>
      <c r="C95" s="4" t="n"/>
      <c r="D95" s="4" t="n"/>
      <c r="E95" s="4" t="n"/>
      <c r="F95" s="2" t="n"/>
      <c r="G95" s="24" t="n"/>
      <c r="H95" s="24" t="n"/>
      <c r="I95" s="24" t="n"/>
      <c r="J95" s="24" t="n"/>
      <c r="K95" s="26">
        <f>IF(A95="","",IFERROR((J95-G95)-(I95-H95),0))</f>
        <v/>
      </c>
      <c r="L95" s="26">
        <f>IF(A95="","",IFERROR(VLOOKUP(F95,'Resumo'!$J$2:$K$5,2,FALSE),TIME(8,0,0)))</f>
        <v/>
      </c>
      <c r="M95" s="26">
        <f>IF(A95="","",IF(K95&gt;L95,K95-L95,0))</f>
        <v/>
      </c>
      <c r="N95" s="26">
        <f>IF(A95="","",IF(K95&lt;L95,L95-K95,0))</f>
        <v/>
      </c>
      <c r="O95" s="10">
        <f>IF(A95="","",IF(K95=0,"Pendente",IF(K95&gt;L95,"Hora extra",IF(K95&lt;L95,"Déficit","Regular"))))</f>
        <v/>
      </c>
      <c r="P95" s="8" t="n"/>
    </row>
    <row r="96">
      <c r="A96" s="2" t="n"/>
      <c r="B96" s="23" t="n"/>
      <c r="C96" s="4" t="n"/>
      <c r="D96" s="4" t="n"/>
      <c r="E96" s="4" t="n"/>
      <c r="F96" s="2" t="n"/>
      <c r="G96" s="24" t="n"/>
      <c r="H96" s="24" t="n"/>
      <c r="I96" s="24" t="n"/>
      <c r="J96" s="24" t="n"/>
      <c r="K96" s="25">
        <f>IF(A96="","",IFERROR((J96-G96)-(I96-H96),0))</f>
        <v/>
      </c>
      <c r="L96" s="25">
        <f>IF(A96="","",IFERROR(VLOOKUP(F96,'Resumo'!$J$2:$K$5,2,FALSE),TIME(8,0,0)))</f>
        <v/>
      </c>
      <c r="M96" s="25">
        <f>IF(A96="","",IF(K96&gt;L96,K96-L96,0))</f>
        <v/>
      </c>
      <c r="N96" s="25">
        <f>IF(A96="","",IF(K96&lt;L96,L96-K96,0))</f>
        <v/>
      </c>
      <c r="O96" s="7">
        <f>IF(A96="","",IF(K96=0,"Pendente",IF(K96&gt;L96,"Hora extra",IF(K96&lt;L96,"Déficit","Regular"))))</f>
        <v/>
      </c>
      <c r="P96" s="8" t="n"/>
    </row>
    <row r="97">
      <c r="A97" s="2" t="n"/>
      <c r="B97" s="23" t="n"/>
      <c r="C97" s="4" t="n"/>
      <c r="D97" s="4" t="n"/>
      <c r="E97" s="4" t="n"/>
      <c r="F97" s="2" t="n"/>
      <c r="G97" s="24" t="n"/>
      <c r="H97" s="24" t="n"/>
      <c r="I97" s="24" t="n"/>
      <c r="J97" s="24" t="n"/>
      <c r="K97" s="26">
        <f>IF(A97="","",IFERROR((J97-G97)-(I97-H97),0))</f>
        <v/>
      </c>
      <c r="L97" s="26">
        <f>IF(A97="","",IFERROR(VLOOKUP(F97,'Resumo'!$J$2:$K$5,2,FALSE),TIME(8,0,0)))</f>
        <v/>
      </c>
      <c r="M97" s="26">
        <f>IF(A97="","",IF(K97&gt;L97,K97-L97,0))</f>
        <v/>
      </c>
      <c r="N97" s="26">
        <f>IF(A97="","",IF(K97&lt;L97,L97-K97,0))</f>
        <v/>
      </c>
      <c r="O97" s="10">
        <f>IF(A97="","",IF(K97=0,"Pendente",IF(K97&gt;L97,"Hora extra",IF(K97&lt;L97,"Déficit","Regular"))))</f>
        <v/>
      </c>
      <c r="P97" s="8" t="n"/>
    </row>
    <row r="98">
      <c r="A98" s="2" t="n"/>
      <c r="B98" s="23" t="n"/>
      <c r="C98" s="4" t="n"/>
      <c r="D98" s="4" t="n"/>
      <c r="E98" s="4" t="n"/>
      <c r="F98" s="2" t="n"/>
      <c r="G98" s="24" t="n"/>
      <c r="H98" s="24" t="n"/>
      <c r="I98" s="24" t="n"/>
      <c r="J98" s="24" t="n"/>
      <c r="K98" s="25">
        <f>IF(A98="","",IFERROR((J98-G98)-(I98-H98),0))</f>
        <v/>
      </c>
      <c r="L98" s="25">
        <f>IF(A98="","",IFERROR(VLOOKUP(F98,'Resumo'!$J$2:$K$5,2,FALSE),TIME(8,0,0)))</f>
        <v/>
      </c>
      <c r="M98" s="25">
        <f>IF(A98="","",IF(K98&gt;L98,K98-L98,0))</f>
        <v/>
      </c>
      <c r="N98" s="25">
        <f>IF(A98="","",IF(K98&lt;L98,L98-K98,0))</f>
        <v/>
      </c>
      <c r="O98" s="7">
        <f>IF(A98="","",IF(K98=0,"Pendente",IF(K98&gt;L98,"Hora extra",IF(K98&lt;L98,"Déficit","Regular"))))</f>
        <v/>
      </c>
      <c r="P98" s="8" t="n"/>
    </row>
    <row r="99">
      <c r="A99" s="2" t="n"/>
      <c r="B99" s="23" t="n"/>
      <c r="C99" s="4" t="n"/>
      <c r="D99" s="4" t="n"/>
      <c r="E99" s="4" t="n"/>
      <c r="F99" s="2" t="n"/>
      <c r="G99" s="24" t="n"/>
      <c r="H99" s="24" t="n"/>
      <c r="I99" s="24" t="n"/>
      <c r="J99" s="24" t="n"/>
      <c r="K99" s="26">
        <f>IF(A99="","",IFERROR((J99-G99)-(I99-H99),0))</f>
        <v/>
      </c>
      <c r="L99" s="26">
        <f>IF(A99="","",IFERROR(VLOOKUP(F99,'Resumo'!$J$2:$K$5,2,FALSE),TIME(8,0,0)))</f>
        <v/>
      </c>
      <c r="M99" s="26">
        <f>IF(A99="","",IF(K99&gt;L99,K99-L99,0))</f>
        <v/>
      </c>
      <c r="N99" s="26">
        <f>IF(A99="","",IF(K99&lt;L99,L99-K99,0))</f>
        <v/>
      </c>
      <c r="O99" s="10">
        <f>IF(A99="","",IF(K99=0,"Pendente",IF(K99&gt;L99,"Hora extra",IF(K99&lt;L99,"Déficit","Regular"))))</f>
        <v/>
      </c>
      <c r="P99" s="8" t="n"/>
    </row>
    <row r="100">
      <c r="A100" s="2" t="n"/>
      <c r="B100" s="23" t="n"/>
      <c r="C100" s="4" t="n"/>
      <c r="D100" s="4" t="n"/>
      <c r="E100" s="4" t="n"/>
      <c r="F100" s="2" t="n"/>
      <c r="G100" s="24" t="n"/>
      <c r="H100" s="24" t="n"/>
      <c r="I100" s="24" t="n"/>
      <c r="J100" s="24" t="n"/>
      <c r="K100" s="25">
        <f>IF(A100="","",IFERROR((J100-G100)-(I100-H100),0))</f>
        <v/>
      </c>
      <c r="L100" s="25">
        <f>IF(A100="","",IFERROR(VLOOKUP(F100,'Resumo'!$J$2:$K$5,2,FALSE),TIME(8,0,0)))</f>
        <v/>
      </c>
      <c r="M100" s="25">
        <f>IF(A100="","",IF(K100&gt;L100,K100-L100,0))</f>
        <v/>
      </c>
      <c r="N100" s="25">
        <f>IF(A100="","",IF(K100&lt;L100,L100-K100,0))</f>
        <v/>
      </c>
      <c r="O100" s="7">
        <f>IF(A100="","",IF(K100=0,"Pendente",IF(K100&gt;L100,"Hora extra",IF(K100&lt;L100,"Déficit","Regular"))))</f>
        <v/>
      </c>
      <c r="P100" s="8" t="n"/>
    </row>
    <row r="101">
      <c r="A101" s="2" t="n"/>
      <c r="B101" s="23" t="n"/>
      <c r="C101" s="4" t="n"/>
      <c r="D101" s="4" t="n"/>
      <c r="E101" s="4" t="n"/>
      <c r="F101" s="2" t="n"/>
      <c r="G101" s="24" t="n"/>
      <c r="H101" s="24" t="n"/>
      <c r="I101" s="24" t="n"/>
      <c r="J101" s="24" t="n"/>
      <c r="K101" s="26">
        <f>IF(A101="","",IFERROR((J101-G101)-(I101-H101),0))</f>
        <v/>
      </c>
      <c r="L101" s="26">
        <f>IF(A101="","",IFERROR(VLOOKUP(F101,'Resumo'!$J$2:$K$5,2,FALSE),TIME(8,0,0)))</f>
        <v/>
      </c>
      <c r="M101" s="26">
        <f>IF(A101="","",IF(K101&gt;L101,K101-L101,0))</f>
        <v/>
      </c>
      <c r="N101" s="26">
        <f>IF(A101="","",IF(K101&lt;L101,L101-K101,0))</f>
        <v/>
      </c>
      <c r="O101" s="10">
        <f>IF(A101="","",IF(K101=0,"Pendente",IF(K101&gt;L101,"Hora extra",IF(K101&lt;L101,"Déficit","Regular"))))</f>
        <v/>
      </c>
      <c r="P101" s="8" t="n"/>
    </row>
  </sheetData>
  <autoFilter ref="A1:P101"/>
  <conditionalFormatting sqref="K2:K101">
    <cfRule type="expression" priority="1" dxfId="0">
      <formula>K2&gt;0</formula>
    </cfRule>
  </conditionalFormatting>
  <conditionalFormatting sqref="M2:M101">
    <cfRule type="expression" priority="2" dxfId="1">
      <formula>M2&gt;0</formula>
    </cfRule>
  </conditionalFormatting>
  <conditionalFormatting sqref="N2:N101">
    <cfRule type="expression" priority="3" dxfId="2">
      <formula>N2&gt;0</formula>
    </cfRule>
  </conditionalFormatting>
  <conditionalFormatting sqref="O2:O101">
    <cfRule type="expression" priority="4" dxfId="1">
      <formula>$O2="Hora extra"</formula>
    </cfRule>
    <cfRule type="expression" priority="5" dxfId="2">
      <formula>$O2="Déficit"</formula>
    </cfRule>
    <cfRule type="expression" priority="6" dxfId="3">
      <formula>$O2="Pendente"</formula>
    </cfRule>
    <cfRule type="expression" priority="7" dxfId="4">
      <formula>$O2="Regular"</formula>
    </cfRule>
  </conditionalFormatting>
  <dataValidations count="3">
    <dataValidation sqref="B2:B101" showErrorMessage="1" showInputMessage="1" allowBlank="1" errorTitle="Data inválida" error="Informe uma data entre 01/01/2000 e 31/12/2100." promptTitle="Data do registro" prompt="Informe uma data válida no formato DD/MM/AAAA." type="date" operator="between">
      <formula1>DATE(2000,1,1)</formula1>
      <formula2>DATE(2100,12,31)</formula2>
    </dataValidation>
    <dataValidation sqref="F2:F101" showErrorMessage="1" showInputMessage="1" allowBlank="1" errorTitle="Tipo de jornada inválido" error="Selecione um item da lista de tipos de jornada." promptTitle="Tipo de jornada" prompt="Selecione o tipo de jornada aplicável." type="list">
      <formula1>'Resumo'!$J$2:$J$5</formula1>
    </dataValidation>
    <dataValidation sqref="G2:J101" showErrorMessage="1" showInputMessage="1" allowBlank="1" errorTitle="Horário inválido" error="Informe um horário válido entre 00:00 e 23:59." promptTitle="Horário" prompt="Registre o horário no formato HH:MM." type="time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4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16" customWidth="1" min="3" max="3"/>
    <col width="16" customWidth="1" min="4" max="4"/>
    <col width="15" customWidth="1" min="5" max="5"/>
    <col width="17" customWidth="1" min="6" max="6"/>
    <col width="15" customWidth="1" min="7" max="7"/>
    <col width="15" customWidth="1" min="8" max="8"/>
    <col width="19" customWidth="1" min="9" max="9"/>
    <col width="19" customWidth="1" min="10" max="10"/>
    <col width="19" customWidth="1" min="11" max="11"/>
  </cols>
  <sheetData>
    <row r="1" ht="28" customHeight="1">
      <c r="A1" s="11" t="inlineStr">
        <is>
          <t>Resumo Gerencial — Controle de Horas</t>
        </is>
      </c>
      <c r="J1" s="1" t="inlineStr">
        <is>
          <t>Tipo de jornada</t>
        </is>
      </c>
      <c r="K1" s="1" t="inlineStr">
        <is>
          <t>Jornada prevista</t>
        </is>
      </c>
    </row>
    <row r="2">
      <c r="J2" s="2" t="inlineStr">
        <is>
          <t>Comercial</t>
        </is>
      </c>
      <c r="K2" s="27" t="n">
        <v>0.3333333333333333</v>
      </c>
    </row>
    <row r="3">
      <c r="A3" s="14" t="inlineStr">
        <is>
          <t>Indicador</t>
        </is>
      </c>
      <c r="B3" s="14" t="inlineStr">
        <is>
          <t>Resultado</t>
        </is>
      </c>
      <c r="J3" s="2" t="inlineStr">
        <is>
          <t>Reduzida</t>
        </is>
      </c>
      <c r="K3" s="27" t="n">
        <v>0.25</v>
      </c>
    </row>
    <row r="4">
      <c r="A4" s="15" t="inlineStr">
        <is>
          <t>Total de horas trabalhadas</t>
        </is>
      </c>
      <c r="B4" s="25">
        <f>SUM('Registro de Horas'!$K$2:$K$101)</f>
        <v/>
      </c>
      <c r="J4" s="2" t="inlineStr">
        <is>
          <t>Escala 12x36</t>
        </is>
      </c>
      <c r="K4" s="27" t="n">
        <v>0.5</v>
      </c>
    </row>
    <row r="5">
      <c r="A5" s="16" t="inlineStr">
        <is>
          <t>Média diária de horas</t>
        </is>
      </c>
      <c r="B5" s="26">
        <f>IFERROR(AVERAGE('Registro de Horas'!$K$2:$K$101),0)</f>
        <v/>
      </c>
      <c r="J5" s="2" t="inlineStr">
        <is>
          <t>Flexível</t>
        </is>
      </c>
      <c r="K5" s="27" t="n">
        <v>0.3333333333333333</v>
      </c>
    </row>
    <row r="6">
      <c r="A6" s="15" t="inlineStr">
        <is>
          <t>Total de horas extras</t>
        </is>
      </c>
      <c r="B6" s="25">
        <f>SUM('Registro de Horas'!$M$2:$M$101)</f>
        <v/>
      </c>
    </row>
    <row r="7">
      <c r="A7" s="16" t="inlineStr">
        <is>
          <t>Total de horas em déficit</t>
        </is>
      </c>
      <c r="B7" s="26">
        <f>SUM('Registro de Horas'!$N$2:$N$101)</f>
        <v/>
      </c>
    </row>
    <row r="8">
      <c r="A8" s="15" t="inlineStr">
        <is>
          <t>Quantidade de registros</t>
        </is>
      </c>
      <c r="B8" s="17">
        <f>COUNTA('Registro de Horas'!$A$2:$A$101)</f>
        <v/>
      </c>
    </row>
    <row r="9">
      <c r="A9" s="16" t="inlineStr">
        <is>
          <t>Dias com hora extra</t>
        </is>
      </c>
      <c r="B9" s="18">
        <f>COUNTIF('Registro de Horas'!$O$2:$O$101,"Hora extra")</f>
        <v/>
      </c>
    </row>
    <row r="10">
      <c r="A10" s="15" t="inlineStr">
        <is>
          <t>Percentual de registros regulares</t>
        </is>
      </c>
      <c r="B10" s="28">
        <f>IFERROR(COUNTIF('Registro de Horas'!$O$2:$O$101,"Regular")/COUNTA('Registro de Horas'!$A$2:$A$101),0)</f>
        <v/>
      </c>
    </row>
    <row r="11"/>
    <row r="12"/>
    <row r="13"/>
    <row r="14">
      <c r="A14" s="1" t="inlineStr">
        <is>
          <t>Colaborador</t>
        </is>
      </c>
      <c r="B14" s="1" t="inlineStr">
        <is>
          <t>Total de horas</t>
        </is>
      </c>
      <c r="C14" s="1" t="inlineStr">
        <is>
          <t>Média diária</t>
        </is>
      </c>
      <c r="D14" s="1" t="inlineStr">
        <is>
          <t>Horas extras</t>
        </is>
      </c>
      <c r="E14" s="1" t="inlineStr">
        <is>
          <t>Déficit</t>
        </is>
      </c>
      <c r="F14" s="1" t="inlineStr">
        <is>
          <t>Dias trabalhados</t>
        </is>
      </c>
      <c r="G14" s="1" t="inlineStr">
        <is>
          <t>Regularidade</t>
        </is>
      </c>
      <c r="H14" s="1" t="inlineStr">
        <is>
          <t>Status</t>
        </is>
      </c>
      <c r="I14" s="1" t="inlineStr">
        <is>
          <t>Quantidade</t>
        </is>
      </c>
    </row>
    <row r="15">
      <c r="A15" s="4" t="inlineStr">
        <is>
          <t>João Silva</t>
        </is>
      </c>
      <c r="B15" s="25">
        <f>IF(A15="","",SUMIF('Registro de Horas'!$C$2:$C$101,A15,'Registro de Horas'!$K$2:$K$101))</f>
        <v/>
      </c>
      <c r="C15" s="25">
        <f>IF(A15="","",IFERROR(AVERAGEIF('Registro de Horas'!$C$2:$C$101,A15,'Registro de Horas'!$K$2:$K$101),0))</f>
        <v/>
      </c>
      <c r="D15" s="25">
        <f>IF(A15="","",SUMIF('Registro de Horas'!$C$2:$C$101,A15,'Registro de Horas'!$M$2:$M$101))</f>
        <v/>
      </c>
      <c r="E15" s="25">
        <f>IF(A15="","",SUMIF('Registro de Horas'!$C$2:$C$101,A15,'Registro de Horas'!$N$2:$N$101))</f>
        <v/>
      </c>
      <c r="F15" s="17">
        <f>IF(A15="","",COUNTIF('Registro de Horas'!$C$2:$C$101,A15))</f>
        <v/>
      </c>
      <c r="G15" s="28">
        <f>IF(A15="","",IFERROR(COUNTIFS('Registro de Horas'!$C$2:$C$101,A15,'Registro de Horas'!$O$2:$O$101,"Regular")/COUNTIF('Registro de Horas'!$C$2:$C$101,A15),0))</f>
        <v/>
      </c>
      <c r="H15" s="7" t="inlineStr">
        <is>
          <t>Regular</t>
        </is>
      </c>
      <c r="I15" s="7">
        <f>COUNTIF('Registro de Horas'!$O$2:$O$101,H15)</f>
        <v/>
      </c>
    </row>
    <row r="16">
      <c r="A16" s="4" t="inlineStr">
        <is>
          <t>Maria Oliveira</t>
        </is>
      </c>
      <c r="B16" s="26">
        <f>IF(A16="","",SUMIF('Registro de Horas'!$C$2:$C$101,A16,'Registro de Horas'!$K$2:$K$101))</f>
        <v/>
      </c>
      <c r="C16" s="26">
        <f>IF(A16="","",IFERROR(AVERAGEIF('Registro de Horas'!$C$2:$C$101,A16,'Registro de Horas'!$K$2:$K$101),0))</f>
        <v/>
      </c>
      <c r="D16" s="26">
        <f>IF(A16="","",SUMIF('Registro de Horas'!$C$2:$C$101,A16,'Registro de Horas'!$M$2:$M$101))</f>
        <v/>
      </c>
      <c r="E16" s="26">
        <f>IF(A16="","",SUMIF('Registro de Horas'!$C$2:$C$101,A16,'Registro de Horas'!$N$2:$N$101))</f>
        <v/>
      </c>
      <c r="F16" s="18">
        <f>IF(A16="","",COUNTIF('Registro de Horas'!$C$2:$C$101,A16))</f>
        <v/>
      </c>
      <c r="G16" s="29">
        <f>IF(A16="","",IFERROR(COUNTIFS('Registro de Horas'!$C$2:$C$101,A16,'Registro de Horas'!$O$2:$O$101,"Regular")/COUNTIF('Registro de Horas'!$C$2:$C$101,A16),0))</f>
        <v/>
      </c>
      <c r="H16" s="10" t="inlineStr">
        <is>
          <t>Hora extra</t>
        </is>
      </c>
      <c r="I16" s="10">
        <f>COUNTIF('Registro de Horas'!$O$2:$O$101,H16)</f>
        <v/>
      </c>
    </row>
    <row r="17">
      <c r="A17" s="4" t="inlineStr">
        <is>
          <t>Pedro Santos</t>
        </is>
      </c>
      <c r="B17" s="25">
        <f>IF(A17="","",SUMIF('Registro de Horas'!$C$2:$C$101,A17,'Registro de Horas'!$K$2:$K$101))</f>
        <v/>
      </c>
      <c r="C17" s="25">
        <f>IF(A17="","",IFERROR(AVERAGEIF('Registro de Horas'!$C$2:$C$101,A17,'Registro de Horas'!$K$2:$K$101),0))</f>
        <v/>
      </c>
      <c r="D17" s="25">
        <f>IF(A17="","",SUMIF('Registro de Horas'!$C$2:$C$101,A17,'Registro de Horas'!$M$2:$M$101))</f>
        <v/>
      </c>
      <c r="E17" s="25">
        <f>IF(A17="","",SUMIF('Registro de Horas'!$C$2:$C$101,A17,'Registro de Horas'!$N$2:$N$101))</f>
        <v/>
      </c>
      <c r="F17" s="17">
        <f>IF(A17="","",COUNTIF('Registro de Horas'!$C$2:$C$101,A17))</f>
        <v/>
      </c>
      <c r="G17" s="28">
        <f>IF(A17="","",IFERROR(COUNTIFS('Registro de Horas'!$C$2:$C$101,A17,'Registro de Horas'!$O$2:$O$101,"Regular")/COUNTIF('Registro de Horas'!$C$2:$C$101,A17),0))</f>
        <v/>
      </c>
      <c r="H17" s="7" t="inlineStr">
        <is>
          <t>Déficit</t>
        </is>
      </c>
      <c r="I17" s="7">
        <f>COUNTIF('Registro de Horas'!$O$2:$O$101,H17)</f>
        <v/>
      </c>
    </row>
    <row r="18">
      <c r="A18" s="4" t="inlineStr">
        <is>
          <t>Ana Souza</t>
        </is>
      </c>
      <c r="B18" s="26">
        <f>IF(A18="","",SUMIF('Registro de Horas'!$C$2:$C$101,A18,'Registro de Horas'!$K$2:$K$101))</f>
        <v/>
      </c>
      <c r="C18" s="26">
        <f>IF(A18="","",IFERROR(AVERAGEIF('Registro de Horas'!$C$2:$C$101,A18,'Registro de Horas'!$K$2:$K$101),0))</f>
        <v/>
      </c>
      <c r="D18" s="26">
        <f>IF(A18="","",SUMIF('Registro de Horas'!$C$2:$C$101,A18,'Registro de Horas'!$M$2:$M$101))</f>
        <v/>
      </c>
      <c r="E18" s="26">
        <f>IF(A18="","",SUMIF('Registro de Horas'!$C$2:$C$101,A18,'Registro de Horas'!$N$2:$N$101))</f>
        <v/>
      </c>
      <c r="F18" s="18">
        <f>IF(A18="","",COUNTIF('Registro de Horas'!$C$2:$C$101,A18))</f>
        <v/>
      </c>
      <c r="G18" s="29">
        <f>IF(A18="","",IFERROR(COUNTIFS('Registro de Horas'!$C$2:$C$101,A18,'Registro de Horas'!$O$2:$O$101,"Regular")/COUNTIF('Registro de Horas'!$C$2:$C$101,A18),0))</f>
        <v/>
      </c>
      <c r="H18" s="10" t="inlineStr">
        <is>
          <t>Pendente</t>
        </is>
      </c>
      <c r="I18" s="10">
        <f>COUNTIF('Registro de Horas'!$O$2:$O$101,H18)</f>
        <v/>
      </c>
    </row>
    <row r="19">
      <c r="A19" s="4" t="inlineStr">
        <is>
          <t>Carlos Pereira</t>
        </is>
      </c>
      <c r="B19" s="25">
        <f>IF(A19="","",SUMIF('Registro de Horas'!$C$2:$C$101,A19,'Registro de Horas'!$K$2:$K$101))</f>
        <v/>
      </c>
      <c r="C19" s="25">
        <f>IF(A19="","",IFERROR(AVERAGEIF('Registro de Horas'!$C$2:$C$101,A19,'Registro de Horas'!$K$2:$K$101),0))</f>
        <v/>
      </c>
      <c r="D19" s="25">
        <f>IF(A19="","",SUMIF('Registro de Horas'!$C$2:$C$101,A19,'Registro de Horas'!$M$2:$M$101))</f>
        <v/>
      </c>
      <c r="E19" s="25">
        <f>IF(A19="","",SUMIF('Registro de Horas'!$C$2:$C$101,A19,'Registro de Horas'!$N$2:$N$101))</f>
        <v/>
      </c>
      <c r="F19" s="17">
        <f>IF(A19="","",COUNTIF('Registro de Horas'!$C$2:$C$101,A19))</f>
        <v/>
      </c>
      <c r="G19" s="28">
        <f>IF(A19="","",IFERROR(COUNTIFS('Registro de Horas'!$C$2:$C$101,A19,'Registro de Horas'!$O$2:$O$101,"Regular")/COUNTIF('Registro de Horas'!$C$2:$C$101,A19),0))</f>
        <v/>
      </c>
    </row>
    <row r="20">
      <c r="A20" s="4" t="inlineStr">
        <is>
          <t>Juliana Costa</t>
        </is>
      </c>
      <c r="B20" s="26">
        <f>IF(A20="","",SUMIF('Registro de Horas'!$C$2:$C$101,A20,'Registro de Horas'!$K$2:$K$101))</f>
        <v/>
      </c>
      <c r="C20" s="26">
        <f>IF(A20="","",IFERROR(AVERAGEIF('Registro de Horas'!$C$2:$C$101,A20,'Registro de Horas'!$K$2:$K$101),0))</f>
        <v/>
      </c>
      <c r="D20" s="26">
        <f>IF(A20="","",SUMIF('Registro de Horas'!$C$2:$C$101,A20,'Registro de Horas'!$M$2:$M$101))</f>
        <v/>
      </c>
      <c r="E20" s="26">
        <f>IF(A20="","",SUMIF('Registro de Horas'!$C$2:$C$101,A20,'Registro de Horas'!$N$2:$N$101))</f>
        <v/>
      </c>
      <c r="F20" s="18">
        <f>IF(A20="","",COUNTIF('Registro de Horas'!$C$2:$C$101,A20))</f>
        <v/>
      </c>
      <c r="G20" s="29">
        <f>IF(A20="","",IFERROR(COUNTIFS('Registro de Horas'!$C$2:$C$101,A20,'Registro de Horas'!$O$2:$O$101,"Regular")/COUNTIF('Registro de Horas'!$C$2:$C$101,A20),0))</f>
        <v/>
      </c>
    </row>
    <row r="21">
      <c r="A21" s="4" t="inlineStr">
        <is>
          <t>Rafael Almeida</t>
        </is>
      </c>
      <c r="B21" s="25">
        <f>IF(A21="","",SUMIF('Registro de Horas'!$C$2:$C$101,A21,'Registro de Horas'!$K$2:$K$101))</f>
        <v/>
      </c>
      <c r="C21" s="25">
        <f>IF(A21="","",IFERROR(AVERAGEIF('Registro de Horas'!$C$2:$C$101,A21,'Registro de Horas'!$K$2:$K$101),0))</f>
        <v/>
      </c>
      <c r="D21" s="25">
        <f>IF(A21="","",SUMIF('Registro de Horas'!$C$2:$C$101,A21,'Registro de Horas'!$M$2:$M$101))</f>
        <v/>
      </c>
      <c r="E21" s="25">
        <f>IF(A21="","",SUMIF('Registro de Horas'!$C$2:$C$101,A21,'Registro de Horas'!$N$2:$N$101))</f>
        <v/>
      </c>
      <c r="F21" s="17">
        <f>IF(A21="","",COUNTIF('Registro de Horas'!$C$2:$C$101,A21))</f>
        <v/>
      </c>
      <c r="G21" s="28">
        <f>IF(A21="","",IFERROR(COUNTIFS('Registro de Horas'!$C$2:$C$101,A21,'Registro de Horas'!$O$2:$O$101,"Regular")/COUNTIF('Registro de Horas'!$C$2:$C$101,A21),0))</f>
        <v/>
      </c>
    </row>
    <row r="22">
      <c r="A22" s="4" t="inlineStr">
        <is>
          <t>Camila Ferreira</t>
        </is>
      </c>
      <c r="B22" s="26">
        <f>IF(A22="","",SUMIF('Registro de Horas'!$C$2:$C$101,A22,'Registro de Horas'!$K$2:$K$101))</f>
        <v/>
      </c>
      <c r="C22" s="26">
        <f>IF(A22="","",IFERROR(AVERAGEIF('Registro de Horas'!$C$2:$C$101,A22,'Registro de Horas'!$K$2:$K$101),0))</f>
        <v/>
      </c>
      <c r="D22" s="26">
        <f>IF(A22="","",SUMIF('Registro de Horas'!$C$2:$C$101,A22,'Registro de Horas'!$M$2:$M$101))</f>
        <v/>
      </c>
      <c r="E22" s="26">
        <f>IF(A22="","",SUMIF('Registro de Horas'!$C$2:$C$101,A22,'Registro de Horas'!$N$2:$N$101))</f>
        <v/>
      </c>
      <c r="F22" s="18">
        <f>IF(A22="","",COUNTIF('Registro de Horas'!$C$2:$C$101,A22))</f>
        <v/>
      </c>
      <c r="G22" s="29">
        <f>IF(A22="","",IFERROR(COUNTIFS('Registro de Horas'!$C$2:$C$101,A22,'Registro de Horas'!$O$2:$O$101,"Regular")/COUNTIF('Registro de Horas'!$C$2:$C$101,A22),0))</f>
        <v/>
      </c>
    </row>
    <row r="23">
      <c r="A23" s="4" t="inlineStr">
        <is>
          <t>Lucas Rodrigues</t>
        </is>
      </c>
      <c r="B23" s="25">
        <f>IF(A23="","",SUMIF('Registro de Horas'!$C$2:$C$101,A23,'Registro de Horas'!$K$2:$K$101))</f>
        <v/>
      </c>
      <c r="C23" s="25">
        <f>IF(A23="","",IFERROR(AVERAGEIF('Registro de Horas'!$C$2:$C$101,A23,'Registro de Horas'!$K$2:$K$101),0))</f>
        <v/>
      </c>
      <c r="D23" s="25">
        <f>IF(A23="","",SUMIF('Registro de Horas'!$C$2:$C$101,A23,'Registro de Horas'!$M$2:$M$101))</f>
        <v/>
      </c>
      <c r="E23" s="25">
        <f>IF(A23="","",SUMIF('Registro de Horas'!$C$2:$C$101,A23,'Registro de Horas'!$N$2:$N$101))</f>
        <v/>
      </c>
      <c r="F23" s="17">
        <f>IF(A23="","",COUNTIF('Registro de Horas'!$C$2:$C$101,A23))</f>
        <v/>
      </c>
      <c r="G23" s="28">
        <f>IF(A23="","",IFERROR(COUNTIFS('Registro de Horas'!$C$2:$C$101,A23,'Registro de Horas'!$O$2:$O$101,"Regular")/COUNTIF('Registro de Horas'!$C$2:$C$101,A23),0))</f>
        <v/>
      </c>
      <c r="H23" s="1" t="inlineStr">
        <is>
          <t>Data</t>
        </is>
      </c>
      <c r="I23" s="1" t="inlineStr">
        <is>
          <t>Horas trabalhadas</t>
        </is>
      </c>
    </row>
    <row r="24">
      <c r="A24" s="4" t="n"/>
      <c r="B24" s="26">
        <f>IF(A24="","",SUMIF('Registro de Horas'!$C$2:$C$101,A24,'Registro de Horas'!$K$2:$K$101))</f>
        <v/>
      </c>
      <c r="C24" s="26">
        <f>IF(A24="","",IFERROR(AVERAGEIF('Registro de Horas'!$C$2:$C$101,A24,'Registro de Horas'!$K$2:$K$101),0))</f>
        <v/>
      </c>
      <c r="D24" s="26">
        <f>IF(A24="","",SUMIF('Registro de Horas'!$C$2:$C$101,A24,'Registro de Horas'!$M$2:$M$101))</f>
        <v/>
      </c>
      <c r="E24" s="26">
        <f>IF(A24="","",SUMIF('Registro de Horas'!$C$2:$C$101,A24,'Registro de Horas'!$N$2:$N$101))</f>
        <v/>
      </c>
      <c r="F24" s="18">
        <f>IF(A24="","",COUNTIF('Registro de Horas'!$C$2:$C$101,A24))</f>
        <v/>
      </c>
      <c r="G24" s="29">
        <f>IF(A24="","",IFERROR(COUNTIFS('Registro de Horas'!$C$2:$C$101,A24,'Registro de Horas'!$O$2:$O$101,"Regular")/COUNTIF('Registro de Horas'!$C$2:$C$101,A24),0))</f>
        <v/>
      </c>
      <c r="H24" s="23" t="n">
        <v>46267</v>
      </c>
      <c r="I24" s="25">
        <f>IF(H24="","",IFERROR(SUMIF('Registro de Horas'!$B$2:$B$101,H24,'Registro de Horas'!$K$2:$K$101),0))</f>
        <v/>
      </c>
    </row>
    <row r="25">
      <c r="A25" s="4" t="n"/>
      <c r="B25" s="25">
        <f>IF(A25="","",SUMIF('Registro de Horas'!$C$2:$C$101,A25,'Registro de Horas'!$K$2:$K$101))</f>
        <v/>
      </c>
      <c r="C25" s="25">
        <f>IF(A25="","",IFERROR(AVERAGEIF('Registro de Horas'!$C$2:$C$101,A25,'Registro de Horas'!$K$2:$K$101),0))</f>
        <v/>
      </c>
      <c r="D25" s="25">
        <f>IF(A25="","",SUMIF('Registro de Horas'!$C$2:$C$101,A25,'Registro de Horas'!$M$2:$M$101))</f>
        <v/>
      </c>
      <c r="E25" s="25">
        <f>IF(A25="","",SUMIF('Registro de Horas'!$C$2:$C$101,A25,'Registro de Horas'!$N$2:$N$101))</f>
        <v/>
      </c>
      <c r="F25" s="17">
        <f>IF(A25="","",COUNTIF('Registro de Horas'!$C$2:$C$101,A25))</f>
        <v/>
      </c>
      <c r="G25" s="28">
        <f>IF(A25="","",IFERROR(COUNTIFS('Registro de Horas'!$C$2:$C$101,A25,'Registro de Horas'!$O$2:$O$101,"Regular")/COUNTIF('Registro de Horas'!$C$2:$C$101,A25),0))</f>
        <v/>
      </c>
      <c r="H25" s="23" t="n">
        <v>46268</v>
      </c>
      <c r="I25" s="26">
        <f>IF(H25="","",IFERROR(SUMIF('Registro de Horas'!$B$2:$B$101,H25,'Registro de Horas'!$K$2:$K$101),0))</f>
        <v/>
      </c>
    </row>
    <row r="26">
      <c r="A26" s="4" t="n"/>
      <c r="B26" s="26">
        <f>IF(A26="","",SUMIF('Registro de Horas'!$C$2:$C$101,A26,'Registro de Horas'!$K$2:$K$101))</f>
        <v/>
      </c>
      <c r="C26" s="26">
        <f>IF(A26="","",IFERROR(AVERAGEIF('Registro de Horas'!$C$2:$C$101,A26,'Registro de Horas'!$K$2:$K$101),0))</f>
        <v/>
      </c>
      <c r="D26" s="26">
        <f>IF(A26="","",SUMIF('Registro de Horas'!$C$2:$C$101,A26,'Registro de Horas'!$M$2:$M$101))</f>
        <v/>
      </c>
      <c r="E26" s="26">
        <f>IF(A26="","",SUMIF('Registro de Horas'!$C$2:$C$101,A26,'Registro de Horas'!$N$2:$N$101))</f>
        <v/>
      </c>
      <c r="F26" s="18">
        <f>IF(A26="","",COUNTIF('Registro de Horas'!$C$2:$C$101,A26))</f>
        <v/>
      </c>
      <c r="G26" s="29">
        <f>IF(A26="","",IFERROR(COUNTIFS('Registro de Horas'!$C$2:$C$101,A26,'Registro de Horas'!$O$2:$O$101,"Regular")/COUNTIF('Registro de Horas'!$C$2:$C$101,A26),0))</f>
        <v/>
      </c>
      <c r="H26" s="23" t="n">
        <v>46269</v>
      </c>
      <c r="I26" s="25">
        <f>IF(H26="","",IFERROR(SUMIF('Registro de Horas'!$B$2:$B$101,H26,'Registro de Horas'!$K$2:$K$101),0))</f>
        <v/>
      </c>
    </row>
    <row r="27">
      <c r="A27" s="4" t="n"/>
      <c r="B27" s="25">
        <f>IF(A27="","",SUMIF('Registro de Horas'!$C$2:$C$101,A27,'Registro de Horas'!$K$2:$K$101))</f>
        <v/>
      </c>
      <c r="C27" s="25">
        <f>IF(A27="","",IFERROR(AVERAGEIF('Registro de Horas'!$C$2:$C$101,A27,'Registro de Horas'!$K$2:$K$101),0))</f>
        <v/>
      </c>
      <c r="D27" s="25">
        <f>IF(A27="","",SUMIF('Registro de Horas'!$C$2:$C$101,A27,'Registro de Horas'!$M$2:$M$101))</f>
        <v/>
      </c>
      <c r="E27" s="25">
        <f>IF(A27="","",SUMIF('Registro de Horas'!$C$2:$C$101,A27,'Registro de Horas'!$N$2:$N$101))</f>
        <v/>
      </c>
      <c r="F27" s="17">
        <f>IF(A27="","",COUNTIF('Registro de Horas'!$C$2:$C$101,A27))</f>
        <v/>
      </c>
      <c r="G27" s="28">
        <f>IF(A27="","",IFERROR(COUNTIFS('Registro de Horas'!$C$2:$C$101,A27,'Registro de Horas'!$O$2:$O$101,"Regular")/COUNTIF('Registro de Horas'!$C$2:$C$101,A27),0))</f>
        <v/>
      </c>
      <c r="H27" s="23" t="n">
        <v>46270</v>
      </c>
      <c r="I27" s="26">
        <f>IF(H27="","",IFERROR(SUMIF('Registro de Horas'!$B$2:$B$101,H27,'Registro de Horas'!$K$2:$K$101),0))</f>
        <v/>
      </c>
    </row>
    <row r="28">
      <c r="A28" s="4" t="n"/>
      <c r="B28" s="26">
        <f>IF(A28="","",SUMIF('Registro de Horas'!$C$2:$C$101,A28,'Registro de Horas'!$K$2:$K$101))</f>
        <v/>
      </c>
      <c r="C28" s="26">
        <f>IF(A28="","",IFERROR(AVERAGEIF('Registro de Horas'!$C$2:$C$101,A28,'Registro de Horas'!$K$2:$K$101),0))</f>
        <v/>
      </c>
      <c r="D28" s="26">
        <f>IF(A28="","",SUMIF('Registro de Horas'!$C$2:$C$101,A28,'Registro de Horas'!$M$2:$M$101))</f>
        <v/>
      </c>
      <c r="E28" s="26">
        <f>IF(A28="","",SUMIF('Registro de Horas'!$C$2:$C$101,A28,'Registro de Horas'!$N$2:$N$101))</f>
        <v/>
      </c>
      <c r="F28" s="18">
        <f>IF(A28="","",COUNTIF('Registro de Horas'!$C$2:$C$101,A28))</f>
        <v/>
      </c>
      <c r="G28" s="29">
        <f>IF(A28="","",IFERROR(COUNTIFS('Registro de Horas'!$C$2:$C$101,A28,'Registro de Horas'!$O$2:$O$101,"Regular")/COUNTIF('Registro de Horas'!$C$2:$C$101,A28),0))</f>
        <v/>
      </c>
      <c r="H28" s="23" t="n">
        <v>46271</v>
      </c>
      <c r="I28" s="25">
        <f>IF(H28="","",IFERROR(SUMIF('Registro de Horas'!$B$2:$B$101,H28,'Registro de Horas'!$K$2:$K$101),0))</f>
        <v/>
      </c>
    </row>
    <row r="29">
      <c r="A29" s="4" t="n"/>
      <c r="B29" s="25">
        <f>IF(A29="","",SUMIF('Registro de Horas'!$C$2:$C$101,A29,'Registro de Horas'!$K$2:$K$101))</f>
        <v/>
      </c>
      <c r="C29" s="25">
        <f>IF(A29="","",IFERROR(AVERAGEIF('Registro de Horas'!$C$2:$C$101,A29,'Registro de Horas'!$K$2:$K$101),0))</f>
        <v/>
      </c>
      <c r="D29" s="25">
        <f>IF(A29="","",SUMIF('Registro de Horas'!$C$2:$C$101,A29,'Registro de Horas'!$M$2:$M$101))</f>
        <v/>
      </c>
      <c r="E29" s="25">
        <f>IF(A29="","",SUMIF('Registro de Horas'!$C$2:$C$101,A29,'Registro de Horas'!$N$2:$N$101))</f>
        <v/>
      </c>
      <c r="F29" s="17">
        <f>IF(A29="","",COUNTIF('Registro de Horas'!$C$2:$C$101,A29))</f>
        <v/>
      </c>
      <c r="G29" s="28">
        <f>IF(A29="","",IFERROR(COUNTIFS('Registro de Horas'!$C$2:$C$101,A29,'Registro de Horas'!$O$2:$O$101,"Regular")/COUNTIF('Registro de Horas'!$C$2:$C$101,A29),0))</f>
        <v/>
      </c>
      <c r="H29" s="23" t="n">
        <v>46272</v>
      </c>
      <c r="I29" s="26">
        <f>IF(H29="","",IFERROR(SUMIF('Registro de Horas'!$B$2:$B$101,H29,'Registro de Horas'!$K$2:$K$101),0))</f>
        <v/>
      </c>
    </row>
    <row r="30">
      <c r="A30" s="4" t="n"/>
      <c r="B30" s="26">
        <f>IF(A30="","",SUMIF('Registro de Horas'!$C$2:$C$101,A30,'Registro de Horas'!$K$2:$K$101))</f>
        <v/>
      </c>
      <c r="C30" s="26">
        <f>IF(A30="","",IFERROR(AVERAGEIF('Registro de Horas'!$C$2:$C$101,A30,'Registro de Horas'!$K$2:$K$101),0))</f>
        <v/>
      </c>
      <c r="D30" s="26">
        <f>IF(A30="","",SUMIF('Registro de Horas'!$C$2:$C$101,A30,'Registro de Horas'!$M$2:$M$101))</f>
        <v/>
      </c>
      <c r="E30" s="26">
        <f>IF(A30="","",SUMIF('Registro de Horas'!$C$2:$C$101,A30,'Registro de Horas'!$N$2:$N$101))</f>
        <v/>
      </c>
      <c r="F30" s="18">
        <f>IF(A30="","",COUNTIF('Registro de Horas'!$C$2:$C$101,A30))</f>
        <v/>
      </c>
      <c r="G30" s="29">
        <f>IF(A30="","",IFERROR(COUNTIFS('Registro de Horas'!$C$2:$C$101,A30,'Registro de Horas'!$O$2:$O$101,"Regular")/COUNTIF('Registro de Horas'!$C$2:$C$101,A30),0))</f>
        <v/>
      </c>
      <c r="H30" s="23" t="n">
        <v>46273</v>
      </c>
      <c r="I30" s="25">
        <f>IF(H30="","",IFERROR(SUMIF('Registro de Horas'!$B$2:$B$101,H30,'Registro de Horas'!$K$2:$K$101),0))</f>
        <v/>
      </c>
    </row>
    <row r="31">
      <c r="A31" s="4" t="n"/>
      <c r="B31" s="25">
        <f>IF(A31="","",SUMIF('Registro de Horas'!$C$2:$C$101,A31,'Registro de Horas'!$K$2:$K$101))</f>
        <v/>
      </c>
      <c r="C31" s="25">
        <f>IF(A31="","",IFERROR(AVERAGEIF('Registro de Horas'!$C$2:$C$101,A31,'Registro de Horas'!$K$2:$K$101),0))</f>
        <v/>
      </c>
      <c r="D31" s="25">
        <f>IF(A31="","",SUMIF('Registro de Horas'!$C$2:$C$101,A31,'Registro de Horas'!$M$2:$M$101))</f>
        <v/>
      </c>
      <c r="E31" s="25">
        <f>IF(A31="","",SUMIF('Registro de Horas'!$C$2:$C$101,A31,'Registro de Horas'!$N$2:$N$101))</f>
        <v/>
      </c>
      <c r="F31" s="17">
        <f>IF(A31="","",COUNTIF('Registro de Horas'!$C$2:$C$101,A31))</f>
        <v/>
      </c>
      <c r="G31" s="28">
        <f>IF(A31="","",IFERROR(COUNTIFS('Registro de Horas'!$C$2:$C$101,A31,'Registro de Horas'!$O$2:$O$101,"Regular")/COUNTIF('Registro de Horas'!$C$2:$C$101,A31),0))</f>
        <v/>
      </c>
      <c r="H31" s="23" t="n"/>
      <c r="I31" s="26">
        <f>IF(H31="","",IFERROR(SUMIF('Registro de Horas'!$B$2:$B$101,H31,'Registro de Horas'!$K$2:$K$101),0))</f>
        <v/>
      </c>
    </row>
    <row r="32">
      <c r="A32" s="4" t="n"/>
      <c r="B32" s="26">
        <f>IF(A32="","",SUMIF('Registro de Horas'!$C$2:$C$101,A32,'Registro de Horas'!$K$2:$K$101))</f>
        <v/>
      </c>
      <c r="C32" s="26">
        <f>IF(A32="","",IFERROR(AVERAGEIF('Registro de Horas'!$C$2:$C$101,A32,'Registro de Horas'!$K$2:$K$101),0))</f>
        <v/>
      </c>
      <c r="D32" s="26">
        <f>IF(A32="","",SUMIF('Registro de Horas'!$C$2:$C$101,A32,'Registro de Horas'!$M$2:$M$101))</f>
        <v/>
      </c>
      <c r="E32" s="26">
        <f>IF(A32="","",SUMIF('Registro de Horas'!$C$2:$C$101,A32,'Registro de Horas'!$N$2:$N$101))</f>
        <v/>
      </c>
      <c r="F32" s="18">
        <f>IF(A32="","",COUNTIF('Registro de Horas'!$C$2:$C$101,A32))</f>
        <v/>
      </c>
      <c r="G32" s="29">
        <f>IF(A32="","",IFERROR(COUNTIFS('Registro de Horas'!$C$2:$C$101,A32,'Registro de Horas'!$O$2:$O$101,"Regular")/COUNTIF('Registro de Horas'!$C$2:$C$101,A32),0))</f>
        <v/>
      </c>
      <c r="H32" s="23" t="n"/>
      <c r="I32" s="25">
        <f>IF(H32="","",IFERROR(SUMIF('Registro de Horas'!$B$2:$B$101,H32,'Registro de Horas'!$K$2:$K$101),0))</f>
        <v/>
      </c>
    </row>
    <row r="33">
      <c r="A33" s="4" t="n"/>
      <c r="B33" s="25">
        <f>IF(A33="","",SUMIF('Registro de Horas'!$C$2:$C$101,A33,'Registro de Horas'!$K$2:$K$101))</f>
        <v/>
      </c>
      <c r="C33" s="25">
        <f>IF(A33="","",IFERROR(AVERAGEIF('Registro de Horas'!$C$2:$C$101,A33,'Registro de Horas'!$K$2:$K$101),0))</f>
        <v/>
      </c>
      <c r="D33" s="25">
        <f>IF(A33="","",SUMIF('Registro de Horas'!$C$2:$C$101,A33,'Registro de Horas'!$M$2:$M$101))</f>
        <v/>
      </c>
      <c r="E33" s="25">
        <f>IF(A33="","",SUMIF('Registro de Horas'!$C$2:$C$101,A33,'Registro de Horas'!$N$2:$N$101))</f>
        <v/>
      </c>
      <c r="F33" s="17">
        <f>IF(A33="","",COUNTIF('Registro de Horas'!$C$2:$C$101,A33))</f>
        <v/>
      </c>
      <c r="G33" s="28">
        <f>IF(A33="","",IFERROR(COUNTIFS('Registro de Horas'!$C$2:$C$101,A33,'Registro de Horas'!$O$2:$O$101,"Regular")/COUNTIF('Registro de Horas'!$C$2:$C$101,A33),0))</f>
        <v/>
      </c>
      <c r="H33" s="23" t="n"/>
      <c r="I33" s="26">
        <f>IF(H33="","",IFERROR(SUMIF('Registro de Horas'!$B$2:$B$101,H33,'Registro de Horas'!$K$2:$K$101),0))</f>
        <v/>
      </c>
    </row>
    <row r="34">
      <c r="A34" s="4" t="n"/>
      <c r="B34" s="26">
        <f>IF(A34="","",SUMIF('Registro de Horas'!$C$2:$C$101,A34,'Registro de Horas'!$K$2:$K$101))</f>
        <v/>
      </c>
      <c r="C34" s="26">
        <f>IF(A34="","",IFERROR(AVERAGEIF('Registro de Horas'!$C$2:$C$101,A34,'Registro de Horas'!$K$2:$K$101),0))</f>
        <v/>
      </c>
      <c r="D34" s="26">
        <f>IF(A34="","",SUMIF('Registro de Horas'!$C$2:$C$101,A34,'Registro de Horas'!$M$2:$M$101))</f>
        <v/>
      </c>
      <c r="E34" s="26">
        <f>IF(A34="","",SUMIF('Registro de Horas'!$C$2:$C$101,A34,'Registro de Horas'!$N$2:$N$101))</f>
        <v/>
      </c>
      <c r="F34" s="18">
        <f>IF(A34="","",COUNTIF('Registro de Horas'!$C$2:$C$101,A34))</f>
        <v/>
      </c>
      <c r="G34" s="29">
        <f>IF(A34="","",IFERROR(COUNTIFS('Registro de Horas'!$C$2:$C$101,A34,'Registro de Horas'!$O$2:$O$101,"Regular")/COUNTIF('Registro de Horas'!$C$2:$C$101,A34),0))</f>
        <v/>
      </c>
      <c r="H34" s="23" t="n"/>
      <c r="I34" s="25">
        <f>IF(H34="","",IFERROR(SUMIF('Registro de Horas'!$B$2:$B$101,H34,'Registro de Horas'!$K$2:$K$101),0))</f>
        <v/>
      </c>
    </row>
    <row r="35">
      <c r="A35" s="4" t="n"/>
      <c r="B35" s="25">
        <f>IF(A35="","",SUMIF('Registro de Horas'!$C$2:$C$101,A35,'Registro de Horas'!$K$2:$K$101))</f>
        <v/>
      </c>
      <c r="C35" s="25">
        <f>IF(A35="","",IFERROR(AVERAGEIF('Registro de Horas'!$C$2:$C$101,A35,'Registro de Horas'!$K$2:$K$101),0))</f>
        <v/>
      </c>
      <c r="D35" s="25">
        <f>IF(A35="","",SUMIF('Registro de Horas'!$C$2:$C$101,A35,'Registro de Horas'!$M$2:$M$101))</f>
        <v/>
      </c>
      <c r="E35" s="25">
        <f>IF(A35="","",SUMIF('Registro de Horas'!$C$2:$C$101,A35,'Registro de Horas'!$N$2:$N$101))</f>
        <v/>
      </c>
      <c r="F35" s="17">
        <f>IF(A35="","",COUNTIF('Registro de Horas'!$C$2:$C$101,A35))</f>
        <v/>
      </c>
      <c r="G35" s="28">
        <f>IF(A35="","",IFERROR(COUNTIFS('Registro de Horas'!$C$2:$C$101,A35,'Registro de Horas'!$O$2:$O$101,"Regular")/COUNTIF('Registro de Horas'!$C$2:$C$101,A35),0))</f>
        <v/>
      </c>
      <c r="H35" s="23" t="n"/>
      <c r="I35" s="26">
        <f>IF(H35="","",IFERROR(SUMIF('Registro de Horas'!$B$2:$B$101,H35,'Registro de Horas'!$K$2:$K$101),0))</f>
        <v/>
      </c>
    </row>
    <row r="36">
      <c r="A36" s="4" t="n"/>
      <c r="B36" s="26">
        <f>IF(A36="","",SUMIF('Registro de Horas'!$C$2:$C$101,A36,'Registro de Horas'!$K$2:$K$101))</f>
        <v/>
      </c>
      <c r="C36" s="26">
        <f>IF(A36="","",IFERROR(AVERAGEIF('Registro de Horas'!$C$2:$C$101,A36,'Registro de Horas'!$K$2:$K$101),0))</f>
        <v/>
      </c>
      <c r="D36" s="26">
        <f>IF(A36="","",SUMIF('Registro de Horas'!$C$2:$C$101,A36,'Registro de Horas'!$M$2:$M$101))</f>
        <v/>
      </c>
      <c r="E36" s="26">
        <f>IF(A36="","",SUMIF('Registro de Horas'!$C$2:$C$101,A36,'Registro de Horas'!$N$2:$N$101))</f>
        <v/>
      </c>
      <c r="F36" s="18">
        <f>IF(A36="","",COUNTIF('Registro de Horas'!$C$2:$C$101,A36))</f>
        <v/>
      </c>
      <c r="G36" s="29">
        <f>IF(A36="","",IFERROR(COUNTIFS('Registro de Horas'!$C$2:$C$101,A36,'Registro de Horas'!$O$2:$O$101,"Regular")/COUNTIF('Registro de Horas'!$C$2:$C$101,A36),0))</f>
        <v/>
      </c>
      <c r="H36" s="23" t="n"/>
      <c r="I36" s="25">
        <f>IF(H36="","",IFERROR(SUMIF('Registro de Horas'!$B$2:$B$101,H36,'Registro de Horas'!$K$2:$K$101),0))</f>
        <v/>
      </c>
    </row>
    <row r="37">
      <c r="A37" s="4" t="n"/>
      <c r="B37" s="25">
        <f>IF(A37="","",SUMIF('Registro de Horas'!$C$2:$C$101,A37,'Registro de Horas'!$K$2:$K$101))</f>
        <v/>
      </c>
      <c r="C37" s="25">
        <f>IF(A37="","",IFERROR(AVERAGEIF('Registro de Horas'!$C$2:$C$101,A37,'Registro de Horas'!$K$2:$K$101),0))</f>
        <v/>
      </c>
      <c r="D37" s="25">
        <f>IF(A37="","",SUMIF('Registro de Horas'!$C$2:$C$101,A37,'Registro de Horas'!$M$2:$M$101))</f>
        <v/>
      </c>
      <c r="E37" s="25">
        <f>IF(A37="","",SUMIF('Registro de Horas'!$C$2:$C$101,A37,'Registro de Horas'!$N$2:$N$101))</f>
        <v/>
      </c>
      <c r="F37" s="17">
        <f>IF(A37="","",COUNTIF('Registro de Horas'!$C$2:$C$101,A37))</f>
        <v/>
      </c>
      <c r="G37" s="28">
        <f>IF(A37="","",IFERROR(COUNTIFS('Registro de Horas'!$C$2:$C$101,A37,'Registro de Horas'!$O$2:$O$101,"Regular")/COUNTIF('Registro de Horas'!$C$2:$C$101,A37),0))</f>
        <v/>
      </c>
      <c r="H37" s="23" t="n"/>
      <c r="I37" s="26">
        <f>IF(H37="","",IFERROR(SUMIF('Registro de Horas'!$B$2:$B$101,H37,'Registro de Horas'!$K$2:$K$101),0))</f>
        <v/>
      </c>
    </row>
    <row r="38">
      <c r="A38" s="4" t="n"/>
      <c r="B38" s="26">
        <f>IF(A38="","",SUMIF('Registro de Horas'!$C$2:$C$101,A38,'Registro de Horas'!$K$2:$K$101))</f>
        <v/>
      </c>
      <c r="C38" s="26">
        <f>IF(A38="","",IFERROR(AVERAGEIF('Registro de Horas'!$C$2:$C$101,A38,'Registro de Horas'!$K$2:$K$101),0))</f>
        <v/>
      </c>
      <c r="D38" s="26">
        <f>IF(A38="","",SUMIF('Registro de Horas'!$C$2:$C$101,A38,'Registro de Horas'!$M$2:$M$101))</f>
        <v/>
      </c>
      <c r="E38" s="26">
        <f>IF(A38="","",SUMIF('Registro de Horas'!$C$2:$C$101,A38,'Registro de Horas'!$N$2:$N$101))</f>
        <v/>
      </c>
      <c r="F38" s="18">
        <f>IF(A38="","",COUNTIF('Registro de Horas'!$C$2:$C$101,A38))</f>
        <v/>
      </c>
      <c r="G38" s="29">
        <f>IF(A38="","",IFERROR(COUNTIFS('Registro de Horas'!$C$2:$C$101,A38,'Registro de Horas'!$O$2:$O$101,"Regular")/COUNTIF('Registro de Horas'!$C$2:$C$101,A38),0))</f>
        <v/>
      </c>
      <c r="H38" s="23" t="n"/>
      <c r="I38" s="25">
        <f>IF(H38="","",IFERROR(SUMIF('Registro de Horas'!$B$2:$B$101,H38,'Registro de Horas'!$K$2:$K$101),0))</f>
        <v/>
      </c>
    </row>
    <row r="39">
      <c r="A39" s="4" t="n"/>
      <c r="B39" s="25">
        <f>IF(A39="","",SUMIF('Registro de Horas'!$C$2:$C$101,A39,'Registro de Horas'!$K$2:$K$101))</f>
        <v/>
      </c>
      <c r="C39" s="25">
        <f>IF(A39="","",IFERROR(AVERAGEIF('Registro de Horas'!$C$2:$C$101,A39,'Registro de Horas'!$K$2:$K$101),0))</f>
        <v/>
      </c>
      <c r="D39" s="25">
        <f>IF(A39="","",SUMIF('Registro de Horas'!$C$2:$C$101,A39,'Registro de Horas'!$M$2:$M$101))</f>
        <v/>
      </c>
      <c r="E39" s="25">
        <f>IF(A39="","",SUMIF('Registro de Horas'!$C$2:$C$101,A39,'Registro de Horas'!$N$2:$N$101))</f>
        <v/>
      </c>
      <c r="F39" s="17">
        <f>IF(A39="","",COUNTIF('Registro de Horas'!$C$2:$C$101,A39))</f>
        <v/>
      </c>
      <c r="G39" s="28">
        <f>IF(A39="","",IFERROR(COUNTIFS('Registro de Horas'!$C$2:$C$101,A39,'Registro de Horas'!$O$2:$O$101,"Regular")/COUNTIF('Registro de Horas'!$C$2:$C$101,A39),0))</f>
        <v/>
      </c>
      <c r="H39" s="23" t="n"/>
      <c r="I39" s="26">
        <f>IF(H39="","",IFERROR(SUMIF('Registro de Horas'!$B$2:$B$101,H39,'Registro de Horas'!$K$2:$K$101),0))</f>
        <v/>
      </c>
    </row>
    <row r="40">
      <c r="A40" s="4" t="n"/>
      <c r="B40" s="26">
        <f>IF(A40="","",SUMIF('Registro de Horas'!$C$2:$C$101,A40,'Registro de Horas'!$K$2:$K$101))</f>
        <v/>
      </c>
      <c r="C40" s="26">
        <f>IF(A40="","",IFERROR(AVERAGEIF('Registro de Horas'!$C$2:$C$101,A40,'Registro de Horas'!$K$2:$K$101),0))</f>
        <v/>
      </c>
      <c r="D40" s="26">
        <f>IF(A40="","",SUMIF('Registro de Horas'!$C$2:$C$101,A40,'Registro de Horas'!$M$2:$M$101))</f>
        <v/>
      </c>
      <c r="E40" s="26">
        <f>IF(A40="","",SUMIF('Registro de Horas'!$C$2:$C$101,A40,'Registro de Horas'!$N$2:$N$101))</f>
        <v/>
      </c>
      <c r="F40" s="18">
        <f>IF(A40="","",COUNTIF('Registro de Horas'!$C$2:$C$101,A40))</f>
        <v/>
      </c>
      <c r="G40" s="29">
        <f>IF(A40="","",IFERROR(COUNTIFS('Registro de Horas'!$C$2:$C$101,A40,'Registro de Horas'!$O$2:$O$101,"Regular")/COUNTIF('Registro de Horas'!$C$2:$C$101,A40),0))</f>
        <v/>
      </c>
      <c r="H40" s="23" t="n"/>
      <c r="I40" s="25">
        <f>IF(H40="","",IFERROR(SUMIF('Registro de Horas'!$B$2:$B$101,H40,'Registro de Horas'!$K$2:$K$101),0))</f>
        <v/>
      </c>
    </row>
    <row r="41">
      <c r="A41" s="4" t="n"/>
      <c r="B41" s="25">
        <f>IF(A41="","",SUMIF('Registro de Horas'!$C$2:$C$101,A41,'Registro de Horas'!$K$2:$K$101))</f>
        <v/>
      </c>
      <c r="C41" s="25">
        <f>IF(A41="","",IFERROR(AVERAGEIF('Registro de Horas'!$C$2:$C$101,A41,'Registro de Horas'!$K$2:$K$101),0))</f>
        <v/>
      </c>
      <c r="D41" s="25">
        <f>IF(A41="","",SUMIF('Registro de Horas'!$C$2:$C$101,A41,'Registro de Horas'!$M$2:$M$101))</f>
        <v/>
      </c>
      <c r="E41" s="25">
        <f>IF(A41="","",SUMIF('Registro de Horas'!$C$2:$C$101,A41,'Registro de Horas'!$N$2:$N$101))</f>
        <v/>
      </c>
      <c r="F41" s="17">
        <f>IF(A41="","",COUNTIF('Registro de Horas'!$C$2:$C$101,A41))</f>
        <v/>
      </c>
      <c r="G41" s="28">
        <f>IF(A41="","",IFERROR(COUNTIFS('Registro de Horas'!$C$2:$C$101,A41,'Registro de Horas'!$O$2:$O$101,"Regular")/COUNTIF('Registro de Horas'!$C$2:$C$101,A41),0))</f>
        <v/>
      </c>
      <c r="H41" s="23" t="n"/>
      <c r="I41" s="26">
        <f>IF(H41="","",IFERROR(SUMIF('Registro de Horas'!$B$2:$B$101,H41,'Registro de Horas'!$K$2:$K$101),0))</f>
        <v/>
      </c>
    </row>
    <row r="42">
      <c r="A42" s="4" t="n"/>
      <c r="B42" s="26">
        <f>IF(A42="","",SUMIF('Registro de Horas'!$C$2:$C$101,A42,'Registro de Horas'!$K$2:$K$101))</f>
        <v/>
      </c>
      <c r="C42" s="26">
        <f>IF(A42="","",IFERROR(AVERAGEIF('Registro de Horas'!$C$2:$C$101,A42,'Registro de Horas'!$K$2:$K$101),0))</f>
        <v/>
      </c>
      <c r="D42" s="26">
        <f>IF(A42="","",SUMIF('Registro de Horas'!$C$2:$C$101,A42,'Registro de Horas'!$M$2:$M$101))</f>
        <v/>
      </c>
      <c r="E42" s="26">
        <f>IF(A42="","",SUMIF('Registro de Horas'!$C$2:$C$101,A42,'Registro de Horas'!$N$2:$N$101))</f>
        <v/>
      </c>
      <c r="F42" s="18">
        <f>IF(A42="","",COUNTIF('Registro de Horas'!$C$2:$C$101,A42))</f>
        <v/>
      </c>
      <c r="G42" s="29">
        <f>IF(A42="","",IFERROR(COUNTIFS('Registro de Horas'!$C$2:$C$101,A42,'Registro de Horas'!$O$2:$O$101,"Regular")/COUNTIF('Registro de Horas'!$C$2:$C$101,A42),0))</f>
        <v/>
      </c>
      <c r="H42" s="23" t="n"/>
      <c r="I42" s="25">
        <f>IF(H42="","",IFERROR(SUMIF('Registro de Horas'!$B$2:$B$101,H42,'Registro de Horas'!$K$2:$K$101),0))</f>
        <v/>
      </c>
    </row>
    <row r="43">
      <c r="A43" s="4" t="n"/>
      <c r="B43" s="25">
        <f>IF(A43="","",SUMIF('Registro de Horas'!$C$2:$C$101,A43,'Registro de Horas'!$K$2:$K$101))</f>
        <v/>
      </c>
      <c r="C43" s="25">
        <f>IF(A43="","",IFERROR(AVERAGEIF('Registro de Horas'!$C$2:$C$101,A43,'Registro de Horas'!$K$2:$K$101),0))</f>
        <v/>
      </c>
      <c r="D43" s="25">
        <f>IF(A43="","",SUMIF('Registro de Horas'!$C$2:$C$101,A43,'Registro de Horas'!$M$2:$M$101))</f>
        <v/>
      </c>
      <c r="E43" s="25">
        <f>IF(A43="","",SUMIF('Registro de Horas'!$C$2:$C$101,A43,'Registro de Horas'!$N$2:$N$101))</f>
        <v/>
      </c>
      <c r="F43" s="17">
        <f>IF(A43="","",COUNTIF('Registro de Horas'!$C$2:$C$101,A43))</f>
        <v/>
      </c>
      <c r="G43" s="28">
        <f>IF(A43="","",IFERROR(COUNTIFS('Registro de Horas'!$C$2:$C$101,A43,'Registro de Horas'!$O$2:$O$101,"Regular")/COUNTIF('Registro de Horas'!$C$2:$C$101,A43),0))</f>
        <v/>
      </c>
      <c r="H43" s="23" t="n"/>
      <c r="I43" s="26">
        <f>IF(H43="","",IFERROR(SUMIF('Registro de Horas'!$B$2:$B$101,H43,'Registro de Horas'!$K$2:$K$101),0))</f>
        <v/>
      </c>
    </row>
    <row r="44">
      <c r="A44" s="4" t="n"/>
      <c r="B44" s="26">
        <f>IF(A44="","",SUMIF('Registro de Horas'!$C$2:$C$101,A44,'Registro de Horas'!$K$2:$K$101))</f>
        <v/>
      </c>
      <c r="C44" s="26">
        <f>IF(A44="","",IFERROR(AVERAGEIF('Registro de Horas'!$C$2:$C$101,A44,'Registro de Horas'!$K$2:$K$101),0))</f>
        <v/>
      </c>
      <c r="D44" s="26">
        <f>IF(A44="","",SUMIF('Registro de Horas'!$C$2:$C$101,A44,'Registro de Horas'!$M$2:$M$101))</f>
        <v/>
      </c>
      <c r="E44" s="26">
        <f>IF(A44="","",SUMIF('Registro de Horas'!$C$2:$C$101,A44,'Registro de Horas'!$N$2:$N$101))</f>
        <v/>
      </c>
      <c r="F44" s="18">
        <f>IF(A44="","",COUNTIF('Registro de Horas'!$C$2:$C$101,A44))</f>
        <v/>
      </c>
      <c r="G44" s="29">
        <f>IF(A44="","",IFERROR(COUNTIFS('Registro de Horas'!$C$2:$C$101,A44,'Registro de Horas'!$O$2:$O$101,"Regular")/COUNTIF('Registro de Horas'!$C$2:$C$101,A44),0))</f>
        <v/>
      </c>
      <c r="H44" s="23" t="n"/>
      <c r="I44" s="25">
        <f>IF(H44="","",IFERROR(SUMIF('Registro de Horas'!$B$2:$B$101,H44,'Registro de Horas'!$K$2:$K$101),0))</f>
        <v/>
      </c>
    </row>
    <row r="45">
      <c r="A45" s="4" t="n"/>
      <c r="B45" s="25">
        <f>IF(A45="","",SUMIF('Registro de Horas'!$C$2:$C$101,A45,'Registro de Horas'!$K$2:$K$101))</f>
        <v/>
      </c>
      <c r="C45" s="25">
        <f>IF(A45="","",IFERROR(AVERAGEIF('Registro de Horas'!$C$2:$C$101,A45,'Registro de Horas'!$K$2:$K$101),0))</f>
        <v/>
      </c>
      <c r="D45" s="25">
        <f>IF(A45="","",SUMIF('Registro de Horas'!$C$2:$C$101,A45,'Registro de Horas'!$M$2:$M$101))</f>
        <v/>
      </c>
      <c r="E45" s="25">
        <f>IF(A45="","",SUMIF('Registro de Horas'!$C$2:$C$101,A45,'Registro de Horas'!$N$2:$N$101))</f>
        <v/>
      </c>
      <c r="F45" s="17">
        <f>IF(A45="","",COUNTIF('Registro de Horas'!$C$2:$C$101,A45))</f>
        <v/>
      </c>
      <c r="G45" s="28">
        <f>IF(A45="","",IFERROR(COUNTIFS('Registro de Horas'!$C$2:$C$101,A45,'Registro de Horas'!$O$2:$O$101,"Regular")/COUNTIF('Registro de Horas'!$C$2:$C$101,A45),0))</f>
        <v/>
      </c>
      <c r="H45" s="23" t="n"/>
      <c r="I45" s="26">
        <f>IF(H45="","",IFERROR(SUMIF('Registro de Horas'!$B$2:$B$101,H45,'Registro de Horas'!$K$2:$K$101),0))</f>
        <v/>
      </c>
    </row>
    <row r="46">
      <c r="A46" s="4" t="n"/>
      <c r="B46" s="26">
        <f>IF(A46="","",SUMIF('Registro de Horas'!$C$2:$C$101,A46,'Registro de Horas'!$K$2:$K$101))</f>
        <v/>
      </c>
      <c r="C46" s="26">
        <f>IF(A46="","",IFERROR(AVERAGEIF('Registro de Horas'!$C$2:$C$101,A46,'Registro de Horas'!$K$2:$K$101),0))</f>
        <v/>
      </c>
      <c r="D46" s="26">
        <f>IF(A46="","",SUMIF('Registro de Horas'!$C$2:$C$101,A46,'Registro de Horas'!$M$2:$M$101))</f>
        <v/>
      </c>
      <c r="E46" s="26">
        <f>IF(A46="","",SUMIF('Registro de Horas'!$C$2:$C$101,A46,'Registro de Horas'!$N$2:$N$101))</f>
        <v/>
      </c>
      <c r="F46" s="18">
        <f>IF(A46="","",COUNTIF('Registro de Horas'!$C$2:$C$101,A46))</f>
        <v/>
      </c>
      <c r="G46" s="29">
        <f>IF(A46="","",IFERROR(COUNTIFS('Registro de Horas'!$C$2:$C$101,A46,'Registro de Horas'!$O$2:$O$101,"Regular")/COUNTIF('Registro de Horas'!$C$2:$C$101,A46),0))</f>
        <v/>
      </c>
      <c r="H46" s="23" t="n"/>
      <c r="I46" s="25">
        <f>IF(H46="","",IFERROR(SUMIF('Registro de Horas'!$B$2:$B$101,H46,'Registro de Horas'!$K$2:$K$101),0))</f>
        <v/>
      </c>
    </row>
    <row r="47">
      <c r="A47" s="4" t="n"/>
      <c r="B47" s="25">
        <f>IF(A47="","",SUMIF('Registro de Horas'!$C$2:$C$101,A47,'Registro de Horas'!$K$2:$K$101))</f>
        <v/>
      </c>
      <c r="C47" s="25">
        <f>IF(A47="","",IFERROR(AVERAGEIF('Registro de Horas'!$C$2:$C$101,A47,'Registro de Horas'!$K$2:$K$101),0))</f>
        <v/>
      </c>
      <c r="D47" s="25">
        <f>IF(A47="","",SUMIF('Registro de Horas'!$C$2:$C$101,A47,'Registro de Horas'!$M$2:$M$101))</f>
        <v/>
      </c>
      <c r="E47" s="25">
        <f>IF(A47="","",SUMIF('Registro de Horas'!$C$2:$C$101,A47,'Registro de Horas'!$N$2:$N$101))</f>
        <v/>
      </c>
      <c r="F47" s="17">
        <f>IF(A47="","",COUNTIF('Registro de Horas'!$C$2:$C$101,A47))</f>
        <v/>
      </c>
      <c r="G47" s="28">
        <f>IF(A47="","",IFERROR(COUNTIFS('Registro de Horas'!$C$2:$C$101,A47,'Registro de Horas'!$O$2:$O$101,"Regular")/COUNTIF('Registro de Horas'!$C$2:$C$101,A47),0))</f>
        <v/>
      </c>
      <c r="H47" s="23" t="n"/>
      <c r="I47" s="26">
        <f>IF(H47="","",IFERROR(SUMIF('Registro de Horas'!$B$2:$B$101,H47,'Registro de Horas'!$K$2:$K$101),0))</f>
        <v/>
      </c>
    </row>
    <row r="48">
      <c r="A48" s="4" t="n"/>
      <c r="B48" s="26">
        <f>IF(A48="","",SUMIF('Registro de Horas'!$C$2:$C$101,A48,'Registro de Horas'!$K$2:$K$101))</f>
        <v/>
      </c>
      <c r="C48" s="26">
        <f>IF(A48="","",IFERROR(AVERAGEIF('Registro de Horas'!$C$2:$C$101,A48,'Registro de Horas'!$K$2:$K$101),0))</f>
        <v/>
      </c>
      <c r="D48" s="26">
        <f>IF(A48="","",SUMIF('Registro de Horas'!$C$2:$C$101,A48,'Registro de Horas'!$M$2:$M$101))</f>
        <v/>
      </c>
      <c r="E48" s="26">
        <f>IF(A48="","",SUMIF('Registro de Horas'!$C$2:$C$101,A48,'Registro de Horas'!$N$2:$N$101))</f>
        <v/>
      </c>
      <c r="F48" s="18">
        <f>IF(A48="","",COUNTIF('Registro de Horas'!$C$2:$C$101,A48))</f>
        <v/>
      </c>
      <c r="G48" s="29">
        <f>IF(A48="","",IFERROR(COUNTIFS('Registro de Horas'!$C$2:$C$101,A48,'Registro de Horas'!$O$2:$O$101,"Regular")/COUNTIF('Registro de Horas'!$C$2:$C$101,A48),0))</f>
        <v/>
      </c>
      <c r="H48" s="23" t="n"/>
      <c r="I48" s="25">
        <f>IF(H48="","",IFERROR(SUMIF('Registro de Horas'!$B$2:$B$101,H48,'Registro de Horas'!$K$2:$K$101),0))</f>
        <v/>
      </c>
    </row>
    <row r="49">
      <c r="A49" s="4" t="n"/>
      <c r="B49" s="25">
        <f>IF(A49="","",SUMIF('Registro de Horas'!$C$2:$C$101,A49,'Registro de Horas'!$K$2:$K$101))</f>
        <v/>
      </c>
      <c r="C49" s="25">
        <f>IF(A49="","",IFERROR(AVERAGEIF('Registro de Horas'!$C$2:$C$101,A49,'Registro de Horas'!$K$2:$K$101),0))</f>
        <v/>
      </c>
      <c r="D49" s="25">
        <f>IF(A49="","",SUMIF('Registro de Horas'!$C$2:$C$101,A49,'Registro de Horas'!$M$2:$M$101))</f>
        <v/>
      </c>
      <c r="E49" s="25">
        <f>IF(A49="","",SUMIF('Registro de Horas'!$C$2:$C$101,A49,'Registro de Horas'!$N$2:$N$101))</f>
        <v/>
      </c>
      <c r="F49" s="17">
        <f>IF(A49="","",COUNTIF('Registro de Horas'!$C$2:$C$101,A49))</f>
        <v/>
      </c>
      <c r="G49" s="28">
        <f>IF(A49="","",IFERROR(COUNTIFS('Registro de Horas'!$C$2:$C$101,A49,'Registro de Horas'!$O$2:$O$101,"Regular")/COUNTIF('Registro de Horas'!$C$2:$C$101,A49),0))</f>
        <v/>
      </c>
      <c r="H49" s="23" t="n"/>
      <c r="I49" s="26">
        <f>IF(H49="","",IFERROR(SUMIF('Registro de Horas'!$B$2:$B$101,H49,'Registro de Horas'!$K$2:$K$101),0))</f>
        <v/>
      </c>
    </row>
    <row r="50">
      <c r="A50" s="4" t="n"/>
      <c r="B50" s="26">
        <f>IF(A50="","",SUMIF('Registro de Horas'!$C$2:$C$101,A50,'Registro de Horas'!$K$2:$K$101))</f>
        <v/>
      </c>
      <c r="C50" s="26">
        <f>IF(A50="","",IFERROR(AVERAGEIF('Registro de Horas'!$C$2:$C$101,A50,'Registro de Horas'!$K$2:$K$101),0))</f>
        <v/>
      </c>
      <c r="D50" s="26">
        <f>IF(A50="","",SUMIF('Registro de Horas'!$C$2:$C$101,A50,'Registro de Horas'!$M$2:$M$101))</f>
        <v/>
      </c>
      <c r="E50" s="26">
        <f>IF(A50="","",SUMIF('Registro de Horas'!$C$2:$C$101,A50,'Registro de Horas'!$N$2:$N$101))</f>
        <v/>
      </c>
      <c r="F50" s="18">
        <f>IF(A50="","",COUNTIF('Registro de Horas'!$C$2:$C$101,A50))</f>
        <v/>
      </c>
      <c r="G50" s="29">
        <f>IF(A50="","",IFERROR(COUNTIFS('Registro de Horas'!$C$2:$C$101,A50,'Registro de Horas'!$O$2:$O$101,"Regular")/COUNTIF('Registro de Horas'!$C$2:$C$101,A50),0))</f>
        <v/>
      </c>
      <c r="H50" s="23" t="n"/>
      <c r="I50" s="25">
        <f>IF(H50="","",IFERROR(SUMIF('Registro de Horas'!$B$2:$B$101,H50,'Registro de Horas'!$K$2:$K$101),0))</f>
        <v/>
      </c>
    </row>
    <row r="51">
      <c r="A51" s="4" t="n"/>
      <c r="B51" s="25">
        <f>IF(A51="","",SUMIF('Registro de Horas'!$C$2:$C$101,A51,'Registro de Horas'!$K$2:$K$101))</f>
        <v/>
      </c>
      <c r="C51" s="25">
        <f>IF(A51="","",IFERROR(AVERAGEIF('Registro de Horas'!$C$2:$C$101,A51,'Registro de Horas'!$K$2:$K$101),0))</f>
        <v/>
      </c>
      <c r="D51" s="25">
        <f>IF(A51="","",SUMIF('Registro de Horas'!$C$2:$C$101,A51,'Registro de Horas'!$M$2:$M$101))</f>
        <v/>
      </c>
      <c r="E51" s="25">
        <f>IF(A51="","",SUMIF('Registro de Horas'!$C$2:$C$101,A51,'Registro de Horas'!$N$2:$N$101))</f>
        <v/>
      </c>
      <c r="F51" s="17">
        <f>IF(A51="","",COUNTIF('Registro de Horas'!$C$2:$C$101,A51))</f>
        <v/>
      </c>
      <c r="G51" s="28">
        <f>IF(A51="","",IFERROR(COUNTIFS('Registro de Horas'!$C$2:$C$101,A51,'Registro de Horas'!$O$2:$O$101,"Regular")/COUNTIF('Registro de Horas'!$C$2:$C$101,A51),0))</f>
        <v/>
      </c>
      <c r="H51" s="23" t="n"/>
      <c r="I51" s="26">
        <f>IF(H51="","",IFERROR(SUMIF('Registro de Horas'!$B$2:$B$101,H51,'Registro de Horas'!$K$2:$K$101),0))</f>
        <v/>
      </c>
    </row>
    <row r="52">
      <c r="A52" s="4" t="n"/>
      <c r="B52" s="26">
        <f>IF(A52="","",SUMIF('Registro de Horas'!$C$2:$C$101,A52,'Registro de Horas'!$K$2:$K$101))</f>
        <v/>
      </c>
      <c r="C52" s="26">
        <f>IF(A52="","",IFERROR(AVERAGEIF('Registro de Horas'!$C$2:$C$101,A52,'Registro de Horas'!$K$2:$K$101),0))</f>
        <v/>
      </c>
      <c r="D52" s="26">
        <f>IF(A52="","",SUMIF('Registro de Horas'!$C$2:$C$101,A52,'Registro de Horas'!$M$2:$M$101))</f>
        <v/>
      </c>
      <c r="E52" s="26">
        <f>IF(A52="","",SUMIF('Registro de Horas'!$C$2:$C$101,A52,'Registro de Horas'!$N$2:$N$101))</f>
        <v/>
      </c>
      <c r="F52" s="18">
        <f>IF(A52="","",COUNTIF('Registro de Horas'!$C$2:$C$101,A52))</f>
        <v/>
      </c>
      <c r="G52" s="29">
        <f>IF(A52="","",IFERROR(COUNTIFS('Registro de Horas'!$C$2:$C$101,A52,'Registro de Horas'!$O$2:$O$101,"Regular")/COUNTIF('Registro de Horas'!$C$2:$C$101,A52),0))</f>
        <v/>
      </c>
      <c r="H52" s="23" t="n"/>
      <c r="I52" s="25">
        <f>IF(H52="","",IFERROR(SUMIF('Registro de Horas'!$B$2:$B$101,H52,'Registro de Horas'!$K$2:$K$101),0))</f>
        <v/>
      </c>
    </row>
    <row r="53">
      <c r="A53" s="4" t="n"/>
      <c r="B53" s="25">
        <f>IF(A53="","",SUMIF('Registro de Horas'!$C$2:$C$101,A53,'Registro de Horas'!$K$2:$K$101))</f>
        <v/>
      </c>
      <c r="C53" s="25">
        <f>IF(A53="","",IFERROR(AVERAGEIF('Registro de Horas'!$C$2:$C$101,A53,'Registro de Horas'!$K$2:$K$101),0))</f>
        <v/>
      </c>
      <c r="D53" s="25">
        <f>IF(A53="","",SUMIF('Registro de Horas'!$C$2:$C$101,A53,'Registro de Horas'!$M$2:$M$101))</f>
        <v/>
      </c>
      <c r="E53" s="25">
        <f>IF(A53="","",SUMIF('Registro de Horas'!$C$2:$C$101,A53,'Registro de Horas'!$N$2:$N$101))</f>
        <v/>
      </c>
      <c r="F53" s="17">
        <f>IF(A53="","",COUNTIF('Registro de Horas'!$C$2:$C$101,A53))</f>
        <v/>
      </c>
      <c r="G53" s="28">
        <f>IF(A53="","",IFERROR(COUNTIFS('Registro de Horas'!$C$2:$C$101,A53,'Registro de Horas'!$O$2:$O$101,"Regular")/COUNTIF('Registro de Horas'!$C$2:$C$101,A53),0))</f>
        <v/>
      </c>
      <c r="H53" s="23" t="n"/>
      <c r="I53" s="26">
        <f>IF(H53="","",IFERROR(SUMIF('Registro de Horas'!$B$2:$B$101,H53,'Registro de Horas'!$K$2:$K$101),0))</f>
        <v/>
      </c>
    </row>
    <row r="54">
      <c r="A54" s="4" t="n"/>
      <c r="B54" s="26">
        <f>IF(A54="","",SUMIF('Registro de Horas'!$C$2:$C$101,A54,'Registro de Horas'!$K$2:$K$101))</f>
        <v/>
      </c>
      <c r="C54" s="26">
        <f>IF(A54="","",IFERROR(AVERAGEIF('Registro de Horas'!$C$2:$C$101,A54,'Registro de Horas'!$K$2:$K$101),0))</f>
        <v/>
      </c>
      <c r="D54" s="26">
        <f>IF(A54="","",SUMIF('Registro de Horas'!$C$2:$C$101,A54,'Registro de Horas'!$M$2:$M$101))</f>
        <v/>
      </c>
      <c r="E54" s="26">
        <f>IF(A54="","",SUMIF('Registro de Horas'!$C$2:$C$101,A54,'Registro de Horas'!$N$2:$N$101))</f>
        <v/>
      </c>
      <c r="F54" s="18">
        <f>IF(A54="","",COUNTIF('Registro de Horas'!$C$2:$C$101,A54))</f>
        <v/>
      </c>
      <c r="G54" s="29">
        <f>IF(A54="","",IFERROR(COUNTIFS('Registro de Horas'!$C$2:$C$101,A54,'Registro de Horas'!$O$2:$O$101,"Regular")/COUNTIF('Registro de Horas'!$C$2:$C$101,A54),0))</f>
        <v/>
      </c>
      <c r="H54" s="23" t="n"/>
      <c r="I54" s="25">
        <f>IF(H54="","",IFERROR(SUMIF('Registro de Horas'!$B$2:$B$101,H54,'Registro de Horas'!$K$2:$K$101),0))</f>
        <v/>
      </c>
    </row>
    <row r="55">
      <c r="A55" s="4" t="n"/>
      <c r="B55" s="25">
        <f>IF(A55="","",SUMIF('Registro de Horas'!$C$2:$C$101,A55,'Registro de Horas'!$K$2:$K$101))</f>
        <v/>
      </c>
      <c r="C55" s="25">
        <f>IF(A55="","",IFERROR(AVERAGEIF('Registro de Horas'!$C$2:$C$101,A55,'Registro de Horas'!$K$2:$K$101),0))</f>
        <v/>
      </c>
      <c r="D55" s="25">
        <f>IF(A55="","",SUMIF('Registro de Horas'!$C$2:$C$101,A55,'Registro de Horas'!$M$2:$M$101))</f>
        <v/>
      </c>
      <c r="E55" s="25">
        <f>IF(A55="","",SUMIF('Registro de Horas'!$C$2:$C$101,A55,'Registro de Horas'!$N$2:$N$101))</f>
        <v/>
      </c>
      <c r="F55" s="17">
        <f>IF(A55="","",COUNTIF('Registro de Horas'!$C$2:$C$101,A55))</f>
        <v/>
      </c>
      <c r="G55" s="28">
        <f>IF(A55="","",IFERROR(COUNTIFS('Registro de Horas'!$C$2:$C$101,A55,'Registro de Horas'!$O$2:$O$101,"Regular")/COUNTIF('Registro de Horas'!$C$2:$C$101,A55),0))</f>
        <v/>
      </c>
      <c r="H55" s="23" t="n"/>
      <c r="I55" s="26">
        <f>IF(H55="","",IFERROR(SUMIF('Registro de Horas'!$B$2:$B$101,H55,'Registro de Horas'!$K$2:$K$101),0))</f>
        <v/>
      </c>
    </row>
    <row r="56">
      <c r="A56" s="4" t="n"/>
      <c r="B56" s="26">
        <f>IF(A56="","",SUMIF('Registro de Horas'!$C$2:$C$101,A56,'Registro de Horas'!$K$2:$K$101))</f>
        <v/>
      </c>
      <c r="C56" s="26">
        <f>IF(A56="","",IFERROR(AVERAGEIF('Registro de Horas'!$C$2:$C$101,A56,'Registro de Horas'!$K$2:$K$101),0))</f>
        <v/>
      </c>
      <c r="D56" s="26">
        <f>IF(A56="","",SUMIF('Registro de Horas'!$C$2:$C$101,A56,'Registro de Horas'!$M$2:$M$101))</f>
        <v/>
      </c>
      <c r="E56" s="26">
        <f>IF(A56="","",SUMIF('Registro de Horas'!$C$2:$C$101,A56,'Registro de Horas'!$N$2:$N$101))</f>
        <v/>
      </c>
      <c r="F56" s="18">
        <f>IF(A56="","",COUNTIF('Registro de Horas'!$C$2:$C$101,A56))</f>
        <v/>
      </c>
      <c r="G56" s="29">
        <f>IF(A56="","",IFERROR(COUNTIFS('Registro de Horas'!$C$2:$C$101,A56,'Registro de Horas'!$O$2:$O$101,"Regular")/COUNTIF('Registro de Horas'!$C$2:$C$101,A56),0))</f>
        <v/>
      </c>
      <c r="H56" s="23" t="n"/>
      <c r="I56" s="25">
        <f>IF(H56="","",IFERROR(SUMIF('Registro de Horas'!$B$2:$B$101,H56,'Registro de Horas'!$K$2:$K$101),0))</f>
        <v/>
      </c>
    </row>
    <row r="57">
      <c r="A57" s="4" t="n"/>
      <c r="B57" s="25">
        <f>IF(A57="","",SUMIF('Registro de Horas'!$C$2:$C$101,A57,'Registro de Horas'!$K$2:$K$101))</f>
        <v/>
      </c>
      <c r="C57" s="25">
        <f>IF(A57="","",IFERROR(AVERAGEIF('Registro de Horas'!$C$2:$C$101,A57,'Registro de Horas'!$K$2:$K$101),0))</f>
        <v/>
      </c>
      <c r="D57" s="25">
        <f>IF(A57="","",SUMIF('Registro de Horas'!$C$2:$C$101,A57,'Registro de Horas'!$M$2:$M$101))</f>
        <v/>
      </c>
      <c r="E57" s="25">
        <f>IF(A57="","",SUMIF('Registro de Horas'!$C$2:$C$101,A57,'Registro de Horas'!$N$2:$N$101))</f>
        <v/>
      </c>
      <c r="F57" s="17">
        <f>IF(A57="","",COUNTIF('Registro de Horas'!$C$2:$C$101,A57))</f>
        <v/>
      </c>
      <c r="G57" s="28">
        <f>IF(A57="","",IFERROR(COUNTIFS('Registro de Horas'!$C$2:$C$101,A57,'Registro de Horas'!$O$2:$O$101,"Regular")/COUNTIF('Registro de Horas'!$C$2:$C$101,A57),0))</f>
        <v/>
      </c>
      <c r="H57" s="23" t="n"/>
      <c r="I57" s="26">
        <f>IF(H57="","",IFERROR(SUMIF('Registro de Horas'!$B$2:$B$101,H57,'Registro de Horas'!$K$2:$K$101),0))</f>
        <v/>
      </c>
    </row>
    <row r="58">
      <c r="A58" s="4" t="n"/>
      <c r="B58" s="26">
        <f>IF(A58="","",SUMIF('Registro de Horas'!$C$2:$C$101,A58,'Registro de Horas'!$K$2:$K$101))</f>
        <v/>
      </c>
      <c r="C58" s="26">
        <f>IF(A58="","",IFERROR(AVERAGEIF('Registro de Horas'!$C$2:$C$101,A58,'Registro de Horas'!$K$2:$K$101),0))</f>
        <v/>
      </c>
      <c r="D58" s="26">
        <f>IF(A58="","",SUMIF('Registro de Horas'!$C$2:$C$101,A58,'Registro de Horas'!$M$2:$M$101))</f>
        <v/>
      </c>
      <c r="E58" s="26">
        <f>IF(A58="","",SUMIF('Registro de Horas'!$C$2:$C$101,A58,'Registro de Horas'!$N$2:$N$101))</f>
        <v/>
      </c>
      <c r="F58" s="18">
        <f>IF(A58="","",COUNTIF('Registro de Horas'!$C$2:$C$101,A58))</f>
        <v/>
      </c>
      <c r="G58" s="29">
        <f>IF(A58="","",IFERROR(COUNTIFS('Registro de Horas'!$C$2:$C$101,A58,'Registro de Horas'!$O$2:$O$101,"Regular")/COUNTIF('Registro de Horas'!$C$2:$C$101,A58),0))</f>
        <v/>
      </c>
      <c r="H58" s="23" t="n"/>
      <c r="I58" s="25">
        <f>IF(H58="","",IFERROR(SUMIF('Registro de Horas'!$B$2:$B$101,H58,'Registro de Horas'!$K$2:$K$101),0))</f>
        <v/>
      </c>
    </row>
    <row r="59">
      <c r="A59" s="4" t="n"/>
      <c r="B59" s="25">
        <f>IF(A59="","",SUMIF('Registro de Horas'!$C$2:$C$101,A59,'Registro de Horas'!$K$2:$K$101))</f>
        <v/>
      </c>
      <c r="C59" s="25">
        <f>IF(A59="","",IFERROR(AVERAGEIF('Registro de Horas'!$C$2:$C$101,A59,'Registro de Horas'!$K$2:$K$101),0))</f>
        <v/>
      </c>
      <c r="D59" s="25">
        <f>IF(A59="","",SUMIF('Registro de Horas'!$C$2:$C$101,A59,'Registro de Horas'!$M$2:$M$101))</f>
        <v/>
      </c>
      <c r="E59" s="25">
        <f>IF(A59="","",SUMIF('Registro de Horas'!$C$2:$C$101,A59,'Registro de Horas'!$N$2:$N$101))</f>
        <v/>
      </c>
      <c r="F59" s="17">
        <f>IF(A59="","",COUNTIF('Registro de Horas'!$C$2:$C$101,A59))</f>
        <v/>
      </c>
      <c r="G59" s="28">
        <f>IF(A59="","",IFERROR(COUNTIFS('Registro de Horas'!$C$2:$C$101,A59,'Registro de Horas'!$O$2:$O$101,"Regular")/COUNTIF('Registro de Horas'!$C$2:$C$101,A59),0))</f>
        <v/>
      </c>
      <c r="H59" s="23" t="n"/>
      <c r="I59" s="26">
        <f>IF(H59="","",IFERROR(SUMIF('Registro de Horas'!$B$2:$B$101,H59,'Registro de Horas'!$K$2:$K$101),0))</f>
        <v/>
      </c>
    </row>
    <row r="60">
      <c r="A60" s="4" t="n"/>
      <c r="B60" s="26">
        <f>IF(A60="","",SUMIF('Registro de Horas'!$C$2:$C$101,A60,'Registro de Horas'!$K$2:$K$101))</f>
        <v/>
      </c>
      <c r="C60" s="26">
        <f>IF(A60="","",IFERROR(AVERAGEIF('Registro de Horas'!$C$2:$C$101,A60,'Registro de Horas'!$K$2:$K$101),0))</f>
        <v/>
      </c>
      <c r="D60" s="26">
        <f>IF(A60="","",SUMIF('Registro de Horas'!$C$2:$C$101,A60,'Registro de Horas'!$M$2:$M$101))</f>
        <v/>
      </c>
      <c r="E60" s="26">
        <f>IF(A60="","",SUMIF('Registro de Horas'!$C$2:$C$101,A60,'Registro de Horas'!$N$2:$N$101))</f>
        <v/>
      </c>
      <c r="F60" s="18">
        <f>IF(A60="","",COUNTIF('Registro de Horas'!$C$2:$C$101,A60))</f>
        <v/>
      </c>
      <c r="G60" s="29">
        <f>IF(A60="","",IFERROR(COUNTIFS('Registro de Horas'!$C$2:$C$101,A60,'Registro de Horas'!$O$2:$O$101,"Regular")/COUNTIF('Registro de Horas'!$C$2:$C$101,A60),0))</f>
        <v/>
      </c>
      <c r="H60" s="23" t="n"/>
      <c r="I60" s="25">
        <f>IF(H60="","",IFERROR(SUMIF('Registro de Horas'!$B$2:$B$101,H60,'Registro de Horas'!$K$2:$K$101),0))</f>
        <v/>
      </c>
    </row>
    <row r="61">
      <c r="A61" s="4" t="n"/>
      <c r="B61" s="25">
        <f>IF(A61="","",SUMIF('Registro de Horas'!$C$2:$C$101,A61,'Registro de Horas'!$K$2:$K$101))</f>
        <v/>
      </c>
      <c r="C61" s="25">
        <f>IF(A61="","",IFERROR(AVERAGEIF('Registro de Horas'!$C$2:$C$101,A61,'Registro de Horas'!$K$2:$K$101),0))</f>
        <v/>
      </c>
      <c r="D61" s="25">
        <f>IF(A61="","",SUMIF('Registro de Horas'!$C$2:$C$101,A61,'Registro de Horas'!$M$2:$M$101))</f>
        <v/>
      </c>
      <c r="E61" s="25">
        <f>IF(A61="","",SUMIF('Registro de Horas'!$C$2:$C$101,A61,'Registro de Horas'!$N$2:$N$101))</f>
        <v/>
      </c>
      <c r="F61" s="17">
        <f>IF(A61="","",COUNTIF('Registro de Horas'!$C$2:$C$101,A61))</f>
        <v/>
      </c>
      <c r="G61" s="28">
        <f>IF(A61="","",IFERROR(COUNTIFS('Registro de Horas'!$C$2:$C$101,A61,'Registro de Horas'!$O$2:$O$101,"Regular")/COUNTIF('Registro de Horas'!$C$2:$C$101,A61),0))</f>
        <v/>
      </c>
      <c r="H61" s="23" t="n"/>
      <c r="I61" s="26">
        <f>IF(H61="","",IFERROR(SUMIF('Registro de Horas'!$B$2:$B$101,H61,'Registro de Horas'!$K$2:$K$101),0))</f>
        <v/>
      </c>
    </row>
    <row r="62">
      <c r="A62" s="4" t="n"/>
      <c r="B62" s="26">
        <f>IF(A62="","",SUMIF('Registro de Horas'!$C$2:$C$101,A62,'Registro de Horas'!$K$2:$K$101))</f>
        <v/>
      </c>
      <c r="C62" s="26">
        <f>IF(A62="","",IFERROR(AVERAGEIF('Registro de Horas'!$C$2:$C$101,A62,'Registro de Horas'!$K$2:$K$101),0))</f>
        <v/>
      </c>
      <c r="D62" s="26">
        <f>IF(A62="","",SUMIF('Registro de Horas'!$C$2:$C$101,A62,'Registro de Horas'!$M$2:$M$101))</f>
        <v/>
      </c>
      <c r="E62" s="26">
        <f>IF(A62="","",SUMIF('Registro de Horas'!$C$2:$C$101,A62,'Registro de Horas'!$N$2:$N$101))</f>
        <v/>
      </c>
      <c r="F62" s="18">
        <f>IF(A62="","",COUNTIF('Registro de Horas'!$C$2:$C$101,A62))</f>
        <v/>
      </c>
      <c r="G62" s="29">
        <f>IF(A62="","",IFERROR(COUNTIFS('Registro de Horas'!$C$2:$C$101,A62,'Registro de Horas'!$O$2:$O$101,"Regular")/COUNTIF('Registro de Horas'!$C$2:$C$101,A62),0))</f>
        <v/>
      </c>
      <c r="H62" s="23" t="n"/>
      <c r="I62" s="25">
        <f>IF(H62="","",IFERROR(SUMIF('Registro de Horas'!$B$2:$B$101,H62,'Registro de Horas'!$K$2:$K$101),0))</f>
        <v/>
      </c>
    </row>
    <row r="63">
      <c r="A63" s="4" t="n"/>
      <c r="B63" s="25">
        <f>IF(A63="","",SUMIF('Registro de Horas'!$C$2:$C$101,A63,'Registro de Horas'!$K$2:$K$101))</f>
        <v/>
      </c>
      <c r="C63" s="25">
        <f>IF(A63="","",IFERROR(AVERAGEIF('Registro de Horas'!$C$2:$C$101,A63,'Registro de Horas'!$K$2:$K$101),0))</f>
        <v/>
      </c>
      <c r="D63" s="25">
        <f>IF(A63="","",SUMIF('Registro de Horas'!$C$2:$C$101,A63,'Registro de Horas'!$M$2:$M$101))</f>
        <v/>
      </c>
      <c r="E63" s="25">
        <f>IF(A63="","",SUMIF('Registro de Horas'!$C$2:$C$101,A63,'Registro de Horas'!$N$2:$N$101))</f>
        <v/>
      </c>
      <c r="F63" s="17">
        <f>IF(A63="","",COUNTIF('Registro de Horas'!$C$2:$C$101,A63))</f>
        <v/>
      </c>
      <c r="G63" s="28">
        <f>IF(A63="","",IFERROR(COUNTIFS('Registro de Horas'!$C$2:$C$101,A63,'Registro de Horas'!$O$2:$O$101,"Regular")/COUNTIF('Registro de Horas'!$C$2:$C$101,A63),0))</f>
        <v/>
      </c>
      <c r="H63" s="23" t="n"/>
      <c r="I63" s="26">
        <f>IF(H63="","",IFERROR(SUMIF('Registro de Horas'!$B$2:$B$101,H63,'Registro de Horas'!$K$2:$K$101),0))</f>
        <v/>
      </c>
    </row>
    <row r="64">
      <c r="A64" s="4" t="n"/>
      <c r="B64" s="26">
        <f>IF(A64="","",SUMIF('Registro de Horas'!$C$2:$C$101,A64,'Registro de Horas'!$K$2:$K$101))</f>
        <v/>
      </c>
      <c r="C64" s="26">
        <f>IF(A64="","",IFERROR(AVERAGEIF('Registro de Horas'!$C$2:$C$101,A64,'Registro de Horas'!$K$2:$K$101),0))</f>
        <v/>
      </c>
      <c r="D64" s="26">
        <f>IF(A64="","",SUMIF('Registro de Horas'!$C$2:$C$101,A64,'Registro de Horas'!$M$2:$M$101))</f>
        <v/>
      </c>
      <c r="E64" s="26">
        <f>IF(A64="","",SUMIF('Registro de Horas'!$C$2:$C$101,A64,'Registro de Horas'!$N$2:$N$101))</f>
        <v/>
      </c>
      <c r="F64" s="18">
        <f>IF(A64="","",COUNTIF('Registro de Horas'!$C$2:$C$101,A64))</f>
        <v/>
      </c>
      <c r="G64" s="29">
        <f>IF(A64="","",IFERROR(COUNTIFS('Registro de Horas'!$C$2:$C$101,A64,'Registro de Horas'!$O$2:$O$101,"Regular")/COUNTIF('Registro de Horas'!$C$2:$C$101,A64),0))</f>
        <v/>
      </c>
      <c r="H64" s="23" t="n"/>
      <c r="I64" s="25">
        <f>IF(H64="","",IFERROR(SUMIF('Registro de Horas'!$B$2:$B$101,H64,'Registro de Horas'!$K$2:$K$101),0))</f>
        <v/>
      </c>
    </row>
    <row r="65">
      <c r="A65" s="4" t="n"/>
      <c r="B65" s="25">
        <f>IF(A65="","",SUMIF('Registro de Horas'!$C$2:$C$101,A65,'Registro de Horas'!$K$2:$K$101))</f>
        <v/>
      </c>
      <c r="C65" s="25">
        <f>IF(A65="","",IFERROR(AVERAGEIF('Registro de Horas'!$C$2:$C$101,A65,'Registro de Horas'!$K$2:$K$101),0))</f>
        <v/>
      </c>
      <c r="D65" s="25">
        <f>IF(A65="","",SUMIF('Registro de Horas'!$C$2:$C$101,A65,'Registro de Horas'!$M$2:$M$101))</f>
        <v/>
      </c>
      <c r="E65" s="25">
        <f>IF(A65="","",SUMIF('Registro de Horas'!$C$2:$C$101,A65,'Registro de Horas'!$N$2:$N$101))</f>
        <v/>
      </c>
      <c r="F65" s="17">
        <f>IF(A65="","",COUNTIF('Registro de Horas'!$C$2:$C$101,A65))</f>
        <v/>
      </c>
      <c r="G65" s="28">
        <f>IF(A65="","",IFERROR(COUNTIFS('Registro de Horas'!$C$2:$C$101,A65,'Registro de Horas'!$O$2:$O$101,"Regular")/COUNTIF('Registro de Horas'!$C$2:$C$101,A65),0))</f>
        <v/>
      </c>
      <c r="H65" s="23" t="n"/>
      <c r="I65" s="26">
        <f>IF(H65="","",IFERROR(SUMIF('Registro de Horas'!$B$2:$B$101,H65,'Registro de Horas'!$K$2:$K$101),0))</f>
        <v/>
      </c>
    </row>
    <row r="66">
      <c r="A66" s="4" t="n"/>
      <c r="B66" s="26">
        <f>IF(A66="","",SUMIF('Registro de Horas'!$C$2:$C$101,A66,'Registro de Horas'!$K$2:$K$101))</f>
        <v/>
      </c>
      <c r="C66" s="26">
        <f>IF(A66="","",IFERROR(AVERAGEIF('Registro de Horas'!$C$2:$C$101,A66,'Registro de Horas'!$K$2:$K$101),0))</f>
        <v/>
      </c>
      <c r="D66" s="26">
        <f>IF(A66="","",SUMIF('Registro de Horas'!$C$2:$C$101,A66,'Registro de Horas'!$M$2:$M$101))</f>
        <v/>
      </c>
      <c r="E66" s="26">
        <f>IF(A66="","",SUMIF('Registro de Horas'!$C$2:$C$101,A66,'Registro de Horas'!$N$2:$N$101))</f>
        <v/>
      </c>
      <c r="F66" s="18">
        <f>IF(A66="","",COUNTIF('Registro de Horas'!$C$2:$C$101,A66))</f>
        <v/>
      </c>
      <c r="G66" s="29">
        <f>IF(A66="","",IFERROR(COUNTIFS('Registro de Horas'!$C$2:$C$101,A66,'Registro de Horas'!$O$2:$O$101,"Regular")/COUNTIF('Registro de Horas'!$C$2:$C$101,A66),0))</f>
        <v/>
      </c>
      <c r="H66" s="23" t="n"/>
      <c r="I66" s="25">
        <f>IF(H66="","",IFERROR(SUMIF('Registro de Horas'!$B$2:$B$101,H66,'Registro de Horas'!$K$2:$K$101),0))</f>
        <v/>
      </c>
    </row>
    <row r="67">
      <c r="A67" s="4" t="n"/>
      <c r="B67" s="25">
        <f>IF(A67="","",SUMIF('Registro de Horas'!$C$2:$C$101,A67,'Registro de Horas'!$K$2:$K$101))</f>
        <v/>
      </c>
      <c r="C67" s="25">
        <f>IF(A67="","",IFERROR(AVERAGEIF('Registro de Horas'!$C$2:$C$101,A67,'Registro de Horas'!$K$2:$K$101),0))</f>
        <v/>
      </c>
      <c r="D67" s="25">
        <f>IF(A67="","",SUMIF('Registro de Horas'!$C$2:$C$101,A67,'Registro de Horas'!$M$2:$M$101))</f>
        <v/>
      </c>
      <c r="E67" s="25">
        <f>IF(A67="","",SUMIF('Registro de Horas'!$C$2:$C$101,A67,'Registro de Horas'!$N$2:$N$101))</f>
        <v/>
      </c>
      <c r="F67" s="17">
        <f>IF(A67="","",COUNTIF('Registro de Horas'!$C$2:$C$101,A67))</f>
        <v/>
      </c>
      <c r="G67" s="28">
        <f>IF(A67="","",IFERROR(COUNTIFS('Registro de Horas'!$C$2:$C$101,A67,'Registro de Horas'!$O$2:$O$101,"Regular")/COUNTIF('Registro de Horas'!$C$2:$C$101,A67),0))</f>
        <v/>
      </c>
      <c r="H67" s="23" t="n"/>
      <c r="I67" s="26">
        <f>IF(H67="","",IFERROR(SUMIF('Registro de Horas'!$B$2:$B$101,H67,'Registro de Horas'!$K$2:$K$101),0))</f>
        <v/>
      </c>
    </row>
    <row r="68">
      <c r="A68" s="4" t="n"/>
      <c r="B68" s="26">
        <f>IF(A68="","",SUMIF('Registro de Horas'!$C$2:$C$101,A68,'Registro de Horas'!$K$2:$K$101))</f>
        <v/>
      </c>
      <c r="C68" s="26">
        <f>IF(A68="","",IFERROR(AVERAGEIF('Registro de Horas'!$C$2:$C$101,A68,'Registro de Horas'!$K$2:$K$101),0))</f>
        <v/>
      </c>
      <c r="D68" s="26">
        <f>IF(A68="","",SUMIF('Registro de Horas'!$C$2:$C$101,A68,'Registro de Horas'!$M$2:$M$101))</f>
        <v/>
      </c>
      <c r="E68" s="26">
        <f>IF(A68="","",SUMIF('Registro de Horas'!$C$2:$C$101,A68,'Registro de Horas'!$N$2:$N$101))</f>
        <v/>
      </c>
      <c r="F68" s="18">
        <f>IF(A68="","",COUNTIF('Registro de Horas'!$C$2:$C$101,A68))</f>
        <v/>
      </c>
      <c r="G68" s="29">
        <f>IF(A68="","",IFERROR(COUNTIFS('Registro de Horas'!$C$2:$C$101,A68,'Registro de Horas'!$O$2:$O$101,"Regular")/COUNTIF('Registro de Horas'!$C$2:$C$101,A68),0))</f>
        <v/>
      </c>
      <c r="H68" s="23" t="n"/>
      <c r="I68" s="25">
        <f>IF(H68="","",IFERROR(SUMIF('Registro de Horas'!$B$2:$B$101,H68,'Registro de Horas'!$K$2:$K$101),0))</f>
        <v/>
      </c>
    </row>
    <row r="69">
      <c r="A69" s="4" t="n"/>
      <c r="B69" s="25">
        <f>IF(A69="","",SUMIF('Registro de Horas'!$C$2:$C$101,A69,'Registro de Horas'!$K$2:$K$101))</f>
        <v/>
      </c>
      <c r="C69" s="25">
        <f>IF(A69="","",IFERROR(AVERAGEIF('Registro de Horas'!$C$2:$C$101,A69,'Registro de Horas'!$K$2:$K$101),0))</f>
        <v/>
      </c>
      <c r="D69" s="25">
        <f>IF(A69="","",SUMIF('Registro de Horas'!$C$2:$C$101,A69,'Registro de Horas'!$M$2:$M$101))</f>
        <v/>
      </c>
      <c r="E69" s="25">
        <f>IF(A69="","",SUMIF('Registro de Horas'!$C$2:$C$101,A69,'Registro de Horas'!$N$2:$N$101))</f>
        <v/>
      </c>
      <c r="F69" s="17">
        <f>IF(A69="","",COUNTIF('Registro de Horas'!$C$2:$C$101,A69))</f>
        <v/>
      </c>
      <c r="G69" s="28">
        <f>IF(A69="","",IFERROR(COUNTIFS('Registro de Horas'!$C$2:$C$101,A69,'Registro de Horas'!$O$2:$O$101,"Regular")/COUNTIF('Registro de Horas'!$C$2:$C$101,A69),0))</f>
        <v/>
      </c>
      <c r="H69" s="23" t="n"/>
      <c r="I69" s="26">
        <f>IF(H69="","",IFERROR(SUMIF('Registro de Horas'!$B$2:$B$101,H69,'Registro de Horas'!$K$2:$K$101),0))</f>
        <v/>
      </c>
    </row>
    <row r="70">
      <c r="A70" s="4" t="n"/>
      <c r="B70" s="26">
        <f>IF(A70="","",SUMIF('Registro de Horas'!$C$2:$C$101,A70,'Registro de Horas'!$K$2:$K$101))</f>
        <v/>
      </c>
      <c r="C70" s="26">
        <f>IF(A70="","",IFERROR(AVERAGEIF('Registro de Horas'!$C$2:$C$101,A70,'Registro de Horas'!$K$2:$K$101),0))</f>
        <v/>
      </c>
      <c r="D70" s="26">
        <f>IF(A70="","",SUMIF('Registro de Horas'!$C$2:$C$101,A70,'Registro de Horas'!$M$2:$M$101))</f>
        <v/>
      </c>
      <c r="E70" s="26">
        <f>IF(A70="","",SUMIF('Registro de Horas'!$C$2:$C$101,A70,'Registro de Horas'!$N$2:$N$101))</f>
        <v/>
      </c>
      <c r="F70" s="18">
        <f>IF(A70="","",COUNTIF('Registro de Horas'!$C$2:$C$101,A70))</f>
        <v/>
      </c>
      <c r="G70" s="29">
        <f>IF(A70="","",IFERROR(COUNTIFS('Registro de Horas'!$C$2:$C$101,A70,'Registro de Horas'!$O$2:$O$101,"Regular")/COUNTIF('Registro de Horas'!$C$2:$C$101,A70),0))</f>
        <v/>
      </c>
      <c r="H70" s="23" t="n"/>
      <c r="I70" s="25">
        <f>IF(H70="","",IFERROR(SUMIF('Registro de Horas'!$B$2:$B$101,H70,'Registro de Horas'!$K$2:$K$101),0))</f>
        <v/>
      </c>
    </row>
    <row r="71">
      <c r="A71" s="4" t="n"/>
      <c r="B71" s="25">
        <f>IF(A71="","",SUMIF('Registro de Horas'!$C$2:$C$101,A71,'Registro de Horas'!$K$2:$K$101))</f>
        <v/>
      </c>
      <c r="C71" s="25">
        <f>IF(A71="","",IFERROR(AVERAGEIF('Registro de Horas'!$C$2:$C$101,A71,'Registro de Horas'!$K$2:$K$101),0))</f>
        <v/>
      </c>
      <c r="D71" s="25">
        <f>IF(A71="","",SUMIF('Registro de Horas'!$C$2:$C$101,A71,'Registro de Horas'!$M$2:$M$101))</f>
        <v/>
      </c>
      <c r="E71" s="25">
        <f>IF(A71="","",SUMIF('Registro de Horas'!$C$2:$C$101,A71,'Registro de Horas'!$N$2:$N$101))</f>
        <v/>
      </c>
      <c r="F71" s="17">
        <f>IF(A71="","",COUNTIF('Registro de Horas'!$C$2:$C$101,A71))</f>
        <v/>
      </c>
      <c r="G71" s="28">
        <f>IF(A71="","",IFERROR(COUNTIFS('Registro de Horas'!$C$2:$C$101,A71,'Registro de Horas'!$O$2:$O$101,"Regular")/COUNTIF('Registro de Horas'!$C$2:$C$101,A71),0))</f>
        <v/>
      </c>
      <c r="H71" s="23" t="n"/>
      <c r="I71" s="26">
        <f>IF(H71="","",IFERROR(SUMIF('Registro de Horas'!$B$2:$B$101,H71,'Registro de Horas'!$K$2:$K$101),0))</f>
        <v/>
      </c>
    </row>
    <row r="72">
      <c r="A72" s="4" t="n"/>
      <c r="B72" s="26">
        <f>IF(A72="","",SUMIF('Registro de Horas'!$C$2:$C$101,A72,'Registro de Horas'!$K$2:$K$101))</f>
        <v/>
      </c>
      <c r="C72" s="26">
        <f>IF(A72="","",IFERROR(AVERAGEIF('Registro de Horas'!$C$2:$C$101,A72,'Registro de Horas'!$K$2:$K$101),0))</f>
        <v/>
      </c>
      <c r="D72" s="26">
        <f>IF(A72="","",SUMIF('Registro de Horas'!$C$2:$C$101,A72,'Registro de Horas'!$M$2:$M$101))</f>
        <v/>
      </c>
      <c r="E72" s="26">
        <f>IF(A72="","",SUMIF('Registro de Horas'!$C$2:$C$101,A72,'Registro de Horas'!$N$2:$N$101))</f>
        <v/>
      </c>
      <c r="F72" s="18">
        <f>IF(A72="","",COUNTIF('Registro de Horas'!$C$2:$C$101,A72))</f>
        <v/>
      </c>
      <c r="G72" s="29">
        <f>IF(A72="","",IFERROR(COUNTIFS('Registro de Horas'!$C$2:$C$101,A72,'Registro de Horas'!$O$2:$O$101,"Regular")/COUNTIF('Registro de Horas'!$C$2:$C$101,A72),0))</f>
        <v/>
      </c>
      <c r="H72" s="23" t="n"/>
      <c r="I72" s="25">
        <f>IF(H72="","",IFERROR(SUMIF('Registro de Horas'!$B$2:$B$101,H72,'Registro de Horas'!$K$2:$K$101),0))</f>
        <v/>
      </c>
    </row>
    <row r="73">
      <c r="A73" s="4" t="n"/>
      <c r="B73" s="25">
        <f>IF(A73="","",SUMIF('Registro de Horas'!$C$2:$C$101,A73,'Registro de Horas'!$K$2:$K$101))</f>
        <v/>
      </c>
      <c r="C73" s="25">
        <f>IF(A73="","",IFERROR(AVERAGEIF('Registro de Horas'!$C$2:$C$101,A73,'Registro de Horas'!$K$2:$K$101),0))</f>
        <v/>
      </c>
      <c r="D73" s="25">
        <f>IF(A73="","",SUMIF('Registro de Horas'!$C$2:$C$101,A73,'Registro de Horas'!$M$2:$M$101))</f>
        <v/>
      </c>
      <c r="E73" s="25">
        <f>IF(A73="","",SUMIF('Registro de Horas'!$C$2:$C$101,A73,'Registro de Horas'!$N$2:$N$101))</f>
        <v/>
      </c>
      <c r="F73" s="17">
        <f>IF(A73="","",COUNTIF('Registro de Horas'!$C$2:$C$101,A73))</f>
        <v/>
      </c>
      <c r="G73" s="28">
        <f>IF(A73="","",IFERROR(COUNTIFS('Registro de Horas'!$C$2:$C$101,A73,'Registro de Horas'!$O$2:$O$101,"Regular")/COUNTIF('Registro de Horas'!$C$2:$C$101,A73),0))</f>
        <v/>
      </c>
      <c r="H73" s="23" t="n"/>
      <c r="I73" s="26">
        <f>IF(H73="","",IFERROR(SUMIF('Registro de Horas'!$B$2:$B$101,H73,'Registro de Horas'!$K$2:$K$101),0))</f>
        <v/>
      </c>
    </row>
    <row r="74">
      <c r="A74" s="4" t="n"/>
      <c r="B74" s="26">
        <f>IF(A74="","",SUMIF('Registro de Horas'!$C$2:$C$101,A74,'Registro de Horas'!$K$2:$K$101))</f>
        <v/>
      </c>
      <c r="C74" s="26">
        <f>IF(A74="","",IFERROR(AVERAGEIF('Registro de Horas'!$C$2:$C$101,A74,'Registro de Horas'!$K$2:$K$101),0))</f>
        <v/>
      </c>
      <c r="D74" s="26">
        <f>IF(A74="","",SUMIF('Registro de Horas'!$C$2:$C$101,A74,'Registro de Horas'!$M$2:$M$101))</f>
        <v/>
      </c>
      <c r="E74" s="26">
        <f>IF(A74="","",SUMIF('Registro de Horas'!$C$2:$C$101,A74,'Registro de Horas'!$N$2:$N$101))</f>
        <v/>
      </c>
      <c r="F74" s="18">
        <f>IF(A74="","",COUNTIF('Registro de Horas'!$C$2:$C$101,A74))</f>
        <v/>
      </c>
      <c r="G74" s="29">
        <f>IF(A74="","",IFERROR(COUNTIFS('Registro de Horas'!$C$2:$C$101,A74,'Registro de Horas'!$O$2:$O$101,"Regular")/COUNTIF('Registro de Horas'!$C$2:$C$101,A74),0))</f>
        <v/>
      </c>
      <c r="H74" s="23" t="n"/>
      <c r="I74" s="25">
        <f>IF(H74="","",IFERROR(SUMIF('Registro de Horas'!$B$2:$B$101,H74,'Registro de Horas'!$K$2:$K$101),0))</f>
        <v/>
      </c>
    </row>
    <row r="75">
      <c r="A75" s="4" t="n"/>
      <c r="B75" s="25">
        <f>IF(A75="","",SUMIF('Registro de Horas'!$C$2:$C$101,A75,'Registro de Horas'!$K$2:$K$101))</f>
        <v/>
      </c>
      <c r="C75" s="25">
        <f>IF(A75="","",IFERROR(AVERAGEIF('Registro de Horas'!$C$2:$C$101,A75,'Registro de Horas'!$K$2:$K$101),0))</f>
        <v/>
      </c>
      <c r="D75" s="25">
        <f>IF(A75="","",SUMIF('Registro de Horas'!$C$2:$C$101,A75,'Registro de Horas'!$M$2:$M$101))</f>
        <v/>
      </c>
      <c r="E75" s="25">
        <f>IF(A75="","",SUMIF('Registro de Horas'!$C$2:$C$101,A75,'Registro de Horas'!$N$2:$N$101))</f>
        <v/>
      </c>
      <c r="F75" s="17">
        <f>IF(A75="","",COUNTIF('Registro de Horas'!$C$2:$C$101,A75))</f>
        <v/>
      </c>
      <c r="G75" s="28">
        <f>IF(A75="","",IFERROR(COUNTIFS('Registro de Horas'!$C$2:$C$101,A75,'Registro de Horas'!$O$2:$O$101,"Regular")/COUNTIF('Registro de Horas'!$C$2:$C$101,A75),0))</f>
        <v/>
      </c>
      <c r="H75" s="23" t="n"/>
      <c r="I75" s="26">
        <f>IF(H75="","",IFERROR(SUMIF('Registro de Horas'!$B$2:$B$101,H75,'Registro de Horas'!$K$2:$K$101),0))</f>
        <v/>
      </c>
    </row>
    <row r="76">
      <c r="A76" s="4" t="n"/>
      <c r="B76" s="26">
        <f>IF(A76="","",SUMIF('Registro de Horas'!$C$2:$C$101,A76,'Registro de Horas'!$K$2:$K$101))</f>
        <v/>
      </c>
      <c r="C76" s="26">
        <f>IF(A76="","",IFERROR(AVERAGEIF('Registro de Horas'!$C$2:$C$101,A76,'Registro de Horas'!$K$2:$K$101),0))</f>
        <v/>
      </c>
      <c r="D76" s="26">
        <f>IF(A76="","",SUMIF('Registro de Horas'!$C$2:$C$101,A76,'Registro de Horas'!$M$2:$M$101))</f>
        <v/>
      </c>
      <c r="E76" s="26">
        <f>IF(A76="","",SUMIF('Registro de Horas'!$C$2:$C$101,A76,'Registro de Horas'!$N$2:$N$101))</f>
        <v/>
      </c>
      <c r="F76" s="18">
        <f>IF(A76="","",COUNTIF('Registro de Horas'!$C$2:$C$101,A76))</f>
        <v/>
      </c>
      <c r="G76" s="29">
        <f>IF(A76="","",IFERROR(COUNTIFS('Registro de Horas'!$C$2:$C$101,A76,'Registro de Horas'!$O$2:$O$101,"Regular")/COUNTIF('Registro de Horas'!$C$2:$C$101,A76),0))</f>
        <v/>
      </c>
      <c r="H76" s="23" t="n"/>
      <c r="I76" s="25">
        <f>IF(H76="","",IFERROR(SUMIF('Registro de Horas'!$B$2:$B$101,H76,'Registro de Horas'!$K$2:$K$101),0))</f>
        <v/>
      </c>
    </row>
    <row r="77">
      <c r="A77" s="4" t="n"/>
      <c r="B77" s="25">
        <f>IF(A77="","",SUMIF('Registro de Horas'!$C$2:$C$101,A77,'Registro de Horas'!$K$2:$K$101))</f>
        <v/>
      </c>
      <c r="C77" s="25">
        <f>IF(A77="","",IFERROR(AVERAGEIF('Registro de Horas'!$C$2:$C$101,A77,'Registro de Horas'!$K$2:$K$101),0))</f>
        <v/>
      </c>
      <c r="D77" s="25">
        <f>IF(A77="","",SUMIF('Registro de Horas'!$C$2:$C$101,A77,'Registro de Horas'!$M$2:$M$101))</f>
        <v/>
      </c>
      <c r="E77" s="25">
        <f>IF(A77="","",SUMIF('Registro de Horas'!$C$2:$C$101,A77,'Registro de Horas'!$N$2:$N$101))</f>
        <v/>
      </c>
      <c r="F77" s="17">
        <f>IF(A77="","",COUNTIF('Registro de Horas'!$C$2:$C$101,A77))</f>
        <v/>
      </c>
      <c r="G77" s="28">
        <f>IF(A77="","",IFERROR(COUNTIFS('Registro de Horas'!$C$2:$C$101,A77,'Registro de Horas'!$O$2:$O$101,"Regular")/COUNTIF('Registro de Horas'!$C$2:$C$101,A77),0))</f>
        <v/>
      </c>
      <c r="H77" s="23" t="n"/>
      <c r="I77" s="26">
        <f>IF(H77="","",IFERROR(SUMIF('Registro de Horas'!$B$2:$B$101,H77,'Registro de Horas'!$K$2:$K$101),0))</f>
        <v/>
      </c>
    </row>
    <row r="78">
      <c r="A78" s="4" t="n"/>
      <c r="B78" s="26">
        <f>IF(A78="","",SUMIF('Registro de Horas'!$C$2:$C$101,A78,'Registro de Horas'!$K$2:$K$101))</f>
        <v/>
      </c>
      <c r="C78" s="26">
        <f>IF(A78="","",IFERROR(AVERAGEIF('Registro de Horas'!$C$2:$C$101,A78,'Registro de Horas'!$K$2:$K$101),0))</f>
        <v/>
      </c>
      <c r="D78" s="26">
        <f>IF(A78="","",SUMIF('Registro de Horas'!$C$2:$C$101,A78,'Registro de Horas'!$M$2:$M$101))</f>
        <v/>
      </c>
      <c r="E78" s="26">
        <f>IF(A78="","",SUMIF('Registro de Horas'!$C$2:$C$101,A78,'Registro de Horas'!$N$2:$N$101))</f>
        <v/>
      </c>
      <c r="F78" s="18">
        <f>IF(A78="","",COUNTIF('Registro de Horas'!$C$2:$C$101,A78))</f>
        <v/>
      </c>
      <c r="G78" s="29">
        <f>IF(A78="","",IFERROR(COUNTIFS('Registro de Horas'!$C$2:$C$101,A78,'Registro de Horas'!$O$2:$O$101,"Regular")/COUNTIF('Registro de Horas'!$C$2:$C$101,A78),0))</f>
        <v/>
      </c>
      <c r="H78" s="23" t="n"/>
      <c r="I78" s="25">
        <f>IF(H78="","",IFERROR(SUMIF('Registro de Horas'!$B$2:$B$101,H78,'Registro de Horas'!$K$2:$K$101),0))</f>
        <v/>
      </c>
    </row>
    <row r="79">
      <c r="A79" s="4" t="n"/>
      <c r="B79" s="25">
        <f>IF(A79="","",SUMIF('Registro de Horas'!$C$2:$C$101,A79,'Registro de Horas'!$K$2:$K$101))</f>
        <v/>
      </c>
      <c r="C79" s="25">
        <f>IF(A79="","",IFERROR(AVERAGEIF('Registro de Horas'!$C$2:$C$101,A79,'Registro de Horas'!$K$2:$K$101),0))</f>
        <v/>
      </c>
      <c r="D79" s="25">
        <f>IF(A79="","",SUMIF('Registro de Horas'!$C$2:$C$101,A79,'Registro de Horas'!$M$2:$M$101))</f>
        <v/>
      </c>
      <c r="E79" s="25">
        <f>IF(A79="","",SUMIF('Registro de Horas'!$C$2:$C$101,A79,'Registro de Horas'!$N$2:$N$101))</f>
        <v/>
      </c>
      <c r="F79" s="17">
        <f>IF(A79="","",COUNTIF('Registro de Horas'!$C$2:$C$101,A79))</f>
        <v/>
      </c>
      <c r="G79" s="28">
        <f>IF(A79="","",IFERROR(COUNTIFS('Registro de Horas'!$C$2:$C$101,A79,'Registro de Horas'!$O$2:$O$101,"Regular")/COUNTIF('Registro de Horas'!$C$2:$C$101,A79),0))</f>
        <v/>
      </c>
      <c r="H79" s="23" t="n"/>
      <c r="I79" s="26">
        <f>IF(H79="","",IFERROR(SUMIF('Registro de Horas'!$B$2:$B$101,H79,'Registro de Horas'!$K$2:$K$101),0))</f>
        <v/>
      </c>
    </row>
    <row r="80">
      <c r="A80" s="4" t="n"/>
      <c r="B80" s="26">
        <f>IF(A80="","",SUMIF('Registro de Horas'!$C$2:$C$101,A80,'Registro de Horas'!$K$2:$K$101))</f>
        <v/>
      </c>
      <c r="C80" s="26">
        <f>IF(A80="","",IFERROR(AVERAGEIF('Registro de Horas'!$C$2:$C$101,A80,'Registro de Horas'!$K$2:$K$101),0))</f>
        <v/>
      </c>
      <c r="D80" s="26">
        <f>IF(A80="","",SUMIF('Registro de Horas'!$C$2:$C$101,A80,'Registro de Horas'!$M$2:$M$101))</f>
        <v/>
      </c>
      <c r="E80" s="26">
        <f>IF(A80="","",SUMIF('Registro de Horas'!$C$2:$C$101,A80,'Registro de Horas'!$N$2:$N$101))</f>
        <v/>
      </c>
      <c r="F80" s="18">
        <f>IF(A80="","",COUNTIF('Registro de Horas'!$C$2:$C$101,A80))</f>
        <v/>
      </c>
      <c r="G80" s="29">
        <f>IF(A80="","",IFERROR(COUNTIFS('Registro de Horas'!$C$2:$C$101,A80,'Registro de Horas'!$O$2:$O$101,"Regular")/COUNTIF('Registro de Horas'!$C$2:$C$101,A80),0))</f>
        <v/>
      </c>
      <c r="H80" s="23" t="n"/>
      <c r="I80" s="25">
        <f>IF(H80="","",IFERROR(SUMIF('Registro de Horas'!$B$2:$B$101,H80,'Registro de Horas'!$K$2:$K$101),0))</f>
        <v/>
      </c>
    </row>
    <row r="81">
      <c r="A81" s="4" t="n"/>
      <c r="B81" s="25">
        <f>IF(A81="","",SUMIF('Registro de Horas'!$C$2:$C$101,A81,'Registro de Horas'!$K$2:$K$101))</f>
        <v/>
      </c>
      <c r="C81" s="25">
        <f>IF(A81="","",IFERROR(AVERAGEIF('Registro de Horas'!$C$2:$C$101,A81,'Registro de Horas'!$K$2:$K$101),0))</f>
        <v/>
      </c>
      <c r="D81" s="25">
        <f>IF(A81="","",SUMIF('Registro de Horas'!$C$2:$C$101,A81,'Registro de Horas'!$M$2:$M$101))</f>
        <v/>
      </c>
      <c r="E81" s="25">
        <f>IF(A81="","",SUMIF('Registro de Horas'!$C$2:$C$101,A81,'Registro de Horas'!$N$2:$N$101))</f>
        <v/>
      </c>
      <c r="F81" s="17">
        <f>IF(A81="","",COUNTIF('Registro de Horas'!$C$2:$C$101,A81))</f>
        <v/>
      </c>
      <c r="G81" s="28">
        <f>IF(A81="","",IFERROR(COUNTIFS('Registro de Horas'!$C$2:$C$101,A81,'Registro de Horas'!$O$2:$O$101,"Regular")/COUNTIF('Registro de Horas'!$C$2:$C$101,A81),0))</f>
        <v/>
      </c>
      <c r="H81" s="23" t="n"/>
      <c r="I81" s="26">
        <f>IF(H81="","",IFERROR(SUMIF('Registro de Horas'!$B$2:$B$101,H81,'Registro de Horas'!$K$2:$K$101),0))</f>
        <v/>
      </c>
    </row>
    <row r="82">
      <c r="A82" s="4" t="n"/>
      <c r="B82" s="26">
        <f>IF(A82="","",SUMIF('Registro de Horas'!$C$2:$C$101,A82,'Registro de Horas'!$K$2:$K$101))</f>
        <v/>
      </c>
      <c r="C82" s="26">
        <f>IF(A82="","",IFERROR(AVERAGEIF('Registro de Horas'!$C$2:$C$101,A82,'Registro de Horas'!$K$2:$K$101),0))</f>
        <v/>
      </c>
      <c r="D82" s="26">
        <f>IF(A82="","",SUMIF('Registro de Horas'!$C$2:$C$101,A82,'Registro de Horas'!$M$2:$M$101))</f>
        <v/>
      </c>
      <c r="E82" s="26">
        <f>IF(A82="","",SUMIF('Registro de Horas'!$C$2:$C$101,A82,'Registro de Horas'!$N$2:$N$101))</f>
        <v/>
      </c>
      <c r="F82" s="18">
        <f>IF(A82="","",COUNTIF('Registro de Horas'!$C$2:$C$101,A82))</f>
        <v/>
      </c>
      <c r="G82" s="29">
        <f>IF(A82="","",IFERROR(COUNTIFS('Registro de Horas'!$C$2:$C$101,A82,'Registro de Horas'!$O$2:$O$101,"Regular")/COUNTIF('Registro de Horas'!$C$2:$C$101,A82),0))</f>
        <v/>
      </c>
      <c r="H82" s="23" t="n"/>
      <c r="I82" s="25">
        <f>IF(H82="","",IFERROR(SUMIF('Registro de Horas'!$B$2:$B$101,H82,'Registro de Horas'!$K$2:$K$101),0))</f>
        <v/>
      </c>
    </row>
    <row r="83">
      <c r="A83" s="4" t="n"/>
      <c r="B83" s="25">
        <f>IF(A83="","",SUMIF('Registro de Horas'!$C$2:$C$101,A83,'Registro de Horas'!$K$2:$K$101))</f>
        <v/>
      </c>
      <c r="C83" s="25">
        <f>IF(A83="","",IFERROR(AVERAGEIF('Registro de Horas'!$C$2:$C$101,A83,'Registro de Horas'!$K$2:$K$101),0))</f>
        <v/>
      </c>
      <c r="D83" s="25">
        <f>IF(A83="","",SUMIF('Registro de Horas'!$C$2:$C$101,A83,'Registro de Horas'!$M$2:$M$101))</f>
        <v/>
      </c>
      <c r="E83" s="25">
        <f>IF(A83="","",SUMIF('Registro de Horas'!$C$2:$C$101,A83,'Registro de Horas'!$N$2:$N$101))</f>
        <v/>
      </c>
      <c r="F83" s="17">
        <f>IF(A83="","",COUNTIF('Registro de Horas'!$C$2:$C$101,A83))</f>
        <v/>
      </c>
      <c r="G83" s="28">
        <f>IF(A83="","",IFERROR(COUNTIFS('Registro de Horas'!$C$2:$C$101,A83,'Registro de Horas'!$O$2:$O$101,"Regular")/COUNTIF('Registro de Horas'!$C$2:$C$101,A83),0))</f>
        <v/>
      </c>
      <c r="H83" s="23" t="n"/>
      <c r="I83" s="26">
        <f>IF(H83="","",IFERROR(SUMIF('Registro de Horas'!$B$2:$B$101,H83,'Registro de Horas'!$K$2:$K$101),0))</f>
        <v/>
      </c>
    </row>
    <row r="84">
      <c r="A84" s="4" t="n"/>
      <c r="B84" s="26">
        <f>IF(A84="","",SUMIF('Registro de Horas'!$C$2:$C$101,A84,'Registro de Horas'!$K$2:$K$101))</f>
        <v/>
      </c>
      <c r="C84" s="26">
        <f>IF(A84="","",IFERROR(AVERAGEIF('Registro de Horas'!$C$2:$C$101,A84,'Registro de Horas'!$K$2:$K$101),0))</f>
        <v/>
      </c>
      <c r="D84" s="26">
        <f>IF(A84="","",SUMIF('Registro de Horas'!$C$2:$C$101,A84,'Registro de Horas'!$M$2:$M$101))</f>
        <v/>
      </c>
      <c r="E84" s="26">
        <f>IF(A84="","",SUMIF('Registro de Horas'!$C$2:$C$101,A84,'Registro de Horas'!$N$2:$N$101))</f>
        <v/>
      </c>
      <c r="F84" s="18">
        <f>IF(A84="","",COUNTIF('Registro de Horas'!$C$2:$C$101,A84))</f>
        <v/>
      </c>
      <c r="G84" s="29">
        <f>IF(A84="","",IFERROR(COUNTIFS('Registro de Horas'!$C$2:$C$101,A84,'Registro de Horas'!$O$2:$O$101,"Regular")/COUNTIF('Registro de Horas'!$C$2:$C$101,A84),0))</f>
        <v/>
      </c>
      <c r="H84" s="23" t="n"/>
      <c r="I84" s="25">
        <f>IF(H84="","",IFERROR(SUMIF('Registro de Horas'!$B$2:$B$101,H84,'Registro de Horas'!$K$2:$K$101),0))</f>
        <v/>
      </c>
    </row>
    <row r="85">
      <c r="A85" s="4" t="n"/>
      <c r="B85" s="25">
        <f>IF(A85="","",SUMIF('Registro de Horas'!$C$2:$C$101,A85,'Registro de Horas'!$K$2:$K$101))</f>
        <v/>
      </c>
      <c r="C85" s="25">
        <f>IF(A85="","",IFERROR(AVERAGEIF('Registro de Horas'!$C$2:$C$101,A85,'Registro de Horas'!$K$2:$K$101),0))</f>
        <v/>
      </c>
      <c r="D85" s="25">
        <f>IF(A85="","",SUMIF('Registro de Horas'!$C$2:$C$101,A85,'Registro de Horas'!$M$2:$M$101))</f>
        <v/>
      </c>
      <c r="E85" s="25">
        <f>IF(A85="","",SUMIF('Registro de Horas'!$C$2:$C$101,A85,'Registro de Horas'!$N$2:$N$101))</f>
        <v/>
      </c>
      <c r="F85" s="17">
        <f>IF(A85="","",COUNTIF('Registro de Horas'!$C$2:$C$101,A85))</f>
        <v/>
      </c>
      <c r="G85" s="28">
        <f>IF(A85="","",IFERROR(COUNTIFS('Registro de Horas'!$C$2:$C$101,A85,'Registro de Horas'!$O$2:$O$101,"Regular")/COUNTIF('Registro de Horas'!$C$2:$C$101,A85),0))</f>
        <v/>
      </c>
      <c r="H85" s="23" t="n"/>
      <c r="I85" s="26">
        <f>IF(H85="","",IFERROR(SUMIF('Registro de Horas'!$B$2:$B$101,H85,'Registro de Horas'!$K$2:$K$101),0))</f>
        <v/>
      </c>
    </row>
    <row r="86">
      <c r="A86" s="4" t="n"/>
      <c r="B86" s="26">
        <f>IF(A86="","",SUMIF('Registro de Horas'!$C$2:$C$101,A86,'Registro de Horas'!$K$2:$K$101))</f>
        <v/>
      </c>
      <c r="C86" s="26">
        <f>IF(A86="","",IFERROR(AVERAGEIF('Registro de Horas'!$C$2:$C$101,A86,'Registro de Horas'!$K$2:$K$101),0))</f>
        <v/>
      </c>
      <c r="D86" s="26">
        <f>IF(A86="","",SUMIF('Registro de Horas'!$C$2:$C$101,A86,'Registro de Horas'!$M$2:$M$101))</f>
        <v/>
      </c>
      <c r="E86" s="26">
        <f>IF(A86="","",SUMIF('Registro de Horas'!$C$2:$C$101,A86,'Registro de Horas'!$N$2:$N$101))</f>
        <v/>
      </c>
      <c r="F86" s="18">
        <f>IF(A86="","",COUNTIF('Registro de Horas'!$C$2:$C$101,A86))</f>
        <v/>
      </c>
      <c r="G86" s="29">
        <f>IF(A86="","",IFERROR(COUNTIFS('Registro de Horas'!$C$2:$C$101,A86,'Registro de Horas'!$O$2:$O$101,"Regular")/COUNTIF('Registro de Horas'!$C$2:$C$101,A86),0))</f>
        <v/>
      </c>
      <c r="H86" s="23" t="n"/>
      <c r="I86" s="25">
        <f>IF(H86="","",IFERROR(SUMIF('Registro de Horas'!$B$2:$B$101,H86,'Registro de Horas'!$K$2:$K$101),0))</f>
        <v/>
      </c>
    </row>
    <row r="87">
      <c r="A87" s="4" t="n"/>
      <c r="B87" s="25">
        <f>IF(A87="","",SUMIF('Registro de Horas'!$C$2:$C$101,A87,'Registro de Horas'!$K$2:$K$101))</f>
        <v/>
      </c>
      <c r="C87" s="25">
        <f>IF(A87="","",IFERROR(AVERAGEIF('Registro de Horas'!$C$2:$C$101,A87,'Registro de Horas'!$K$2:$K$101),0))</f>
        <v/>
      </c>
      <c r="D87" s="25">
        <f>IF(A87="","",SUMIF('Registro de Horas'!$C$2:$C$101,A87,'Registro de Horas'!$M$2:$M$101))</f>
        <v/>
      </c>
      <c r="E87" s="25">
        <f>IF(A87="","",SUMIF('Registro de Horas'!$C$2:$C$101,A87,'Registro de Horas'!$N$2:$N$101))</f>
        <v/>
      </c>
      <c r="F87" s="17">
        <f>IF(A87="","",COUNTIF('Registro de Horas'!$C$2:$C$101,A87))</f>
        <v/>
      </c>
      <c r="G87" s="28">
        <f>IF(A87="","",IFERROR(COUNTIFS('Registro de Horas'!$C$2:$C$101,A87,'Registro de Horas'!$O$2:$O$101,"Regular")/COUNTIF('Registro de Horas'!$C$2:$C$101,A87),0))</f>
        <v/>
      </c>
      <c r="H87" s="23" t="n"/>
      <c r="I87" s="26">
        <f>IF(H87="","",IFERROR(SUMIF('Registro de Horas'!$B$2:$B$101,H87,'Registro de Horas'!$K$2:$K$101),0))</f>
        <v/>
      </c>
    </row>
    <row r="88">
      <c r="A88" s="4" t="n"/>
      <c r="B88" s="26">
        <f>IF(A88="","",SUMIF('Registro de Horas'!$C$2:$C$101,A88,'Registro de Horas'!$K$2:$K$101))</f>
        <v/>
      </c>
      <c r="C88" s="26">
        <f>IF(A88="","",IFERROR(AVERAGEIF('Registro de Horas'!$C$2:$C$101,A88,'Registro de Horas'!$K$2:$K$101),0))</f>
        <v/>
      </c>
      <c r="D88" s="26">
        <f>IF(A88="","",SUMIF('Registro de Horas'!$C$2:$C$101,A88,'Registro de Horas'!$M$2:$M$101))</f>
        <v/>
      </c>
      <c r="E88" s="26">
        <f>IF(A88="","",SUMIF('Registro de Horas'!$C$2:$C$101,A88,'Registro de Horas'!$N$2:$N$101))</f>
        <v/>
      </c>
      <c r="F88" s="18">
        <f>IF(A88="","",COUNTIF('Registro de Horas'!$C$2:$C$101,A88))</f>
        <v/>
      </c>
      <c r="G88" s="29">
        <f>IF(A88="","",IFERROR(COUNTIFS('Registro de Horas'!$C$2:$C$101,A88,'Registro de Horas'!$O$2:$O$101,"Regular")/COUNTIF('Registro de Horas'!$C$2:$C$101,A88),0))</f>
        <v/>
      </c>
      <c r="H88" s="23" t="n"/>
      <c r="I88" s="25">
        <f>IF(H88="","",IFERROR(SUMIF('Registro de Horas'!$B$2:$B$101,H88,'Registro de Horas'!$K$2:$K$101),0))</f>
        <v/>
      </c>
    </row>
    <row r="89">
      <c r="A89" s="4" t="n"/>
      <c r="B89" s="25">
        <f>IF(A89="","",SUMIF('Registro de Horas'!$C$2:$C$101,A89,'Registro de Horas'!$K$2:$K$101))</f>
        <v/>
      </c>
      <c r="C89" s="25">
        <f>IF(A89="","",IFERROR(AVERAGEIF('Registro de Horas'!$C$2:$C$101,A89,'Registro de Horas'!$K$2:$K$101),0))</f>
        <v/>
      </c>
      <c r="D89" s="25">
        <f>IF(A89="","",SUMIF('Registro de Horas'!$C$2:$C$101,A89,'Registro de Horas'!$M$2:$M$101))</f>
        <v/>
      </c>
      <c r="E89" s="25">
        <f>IF(A89="","",SUMIF('Registro de Horas'!$C$2:$C$101,A89,'Registro de Horas'!$N$2:$N$101))</f>
        <v/>
      </c>
      <c r="F89" s="17">
        <f>IF(A89="","",COUNTIF('Registro de Horas'!$C$2:$C$101,A89))</f>
        <v/>
      </c>
      <c r="G89" s="28">
        <f>IF(A89="","",IFERROR(COUNTIFS('Registro de Horas'!$C$2:$C$101,A89,'Registro de Horas'!$O$2:$O$101,"Regular")/COUNTIF('Registro de Horas'!$C$2:$C$101,A89),0))</f>
        <v/>
      </c>
      <c r="H89" s="23" t="n"/>
      <c r="I89" s="26">
        <f>IF(H89="","",IFERROR(SUMIF('Registro de Horas'!$B$2:$B$101,H89,'Registro de Horas'!$K$2:$K$101),0))</f>
        <v/>
      </c>
    </row>
    <row r="90">
      <c r="A90" s="4" t="n"/>
      <c r="B90" s="26">
        <f>IF(A90="","",SUMIF('Registro de Horas'!$C$2:$C$101,A90,'Registro de Horas'!$K$2:$K$101))</f>
        <v/>
      </c>
      <c r="C90" s="26">
        <f>IF(A90="","",IFERROR(AVERAGEIF('Registro de Horas'!$C$2:$C$101,A90,'Registro de Horas'!$K$2:$K$101),0))</f>
        <v/>
      </c>
      <c r="D90" s="26">
        <f>IF(A90="","",SUMIF('Registro de Horas'!$C$2:$C$101,A90,'Registro de Horas'!$M$2:$M$101))</f>
        <v/>
      </c>
      <c r="E90" s="26">
        <f>IF(A90="","",SUMIF('Registro de Horas'!$C$2:$C$101,A90,'Registro de Horas'!$N$2:$N$101))</f>
        <v/>
      </c>
      <c r="F90" s="18">
        <f>IF(A90="","",COUNTIF('Registro de Horas'!$C$2:$C$101,A90))</f>
        <v/>
      </c>
      <c r="G90" s="29">
        <f>IF(A90="","",IFERROR(COUNTIFS('Registro de Horas'!$C$2:$C$101,A90,'Registro de Horas'!$O$2:$O$101,"Regular")/COUNTIF('Registro de Horas'!$C$2:$C$101,A90),0))</f>
        <v/>
      </c>
      <c r="H90" s="23" t="n"/>
      <c r="I90" s="25">
        <f>IF(H90="","",IFERROR(SUMIF('Registro de Horas'!$B$2:$B$101,H90,'Registro de Horas'!$K$2:$K$101),0))</f>
        <v/>
      </c>
    </row>
    <row r="91">
      <c r="A91" s="4" t="n"/>
      <c r="B91" s="25">
        <f>IF(A91="","",SUMIF('Registro de Horas'!$C$2:$C$101,A91,'Registro de Horas'!$K$2:$K$101))</f>
        <v/>
      </c>
      <c r="C91" s="25">
        <f>IF(A91="","",IFERROR(AVERAGEIF('Registro de Horas'!$C$2:$C$101,A91,'Registro de Horas'!$K$2:$K$101),0))</f>
        <v/>
      </c>
      <c r="D91" s="25">
        <f>IF(A91="","",SUMIF('Registro de Horas'!$C$2:$C$101,A91,'Registro de Horas'!$M$2:$M$101))</f>
        <v/>
      </c>
      <c r="E91" s="25">
        <f>IF(A91="","",SUMIF('Registro de Horas'!$C$2:$C$101,A91,'Registro de Horas'!$N$2:$N$101))</f>
        <v/>
      </c>
      <c r="F91" s="17">
        <f>IF(A91="","",COUNTIF('Registro de Horas'!$C$2:$C$101,A91))</f>
        <v/>
      </c>
      <c r="G91" s="28">
        <f>IF(A91="","",IFERROR(COUNTIFS('Registro de Horas'!$C$2:$C$101,A91,'Registro de Horas'!$O$2:$O$101,"Regular")/COUNTIF('Registro de Horas'!$C$2:$C$101,A91),0))</f>
        <v/>
      </c>
      <c r="H91" s="23" t="n"/>
      <c r="I91" s="26">
        <f>IF(H91="","",IFERROR(SUMIF('Registro de Horas'!$B$2:$B$101,H91,'Registro de Horas'!$K$2:$K$101),0))</f>
        <v/>
      </c>
    </row>
    <row r="92">
      <c r="A92" s="4" t="n"/>
      <c r="B92" s="26">
        <f>IF(A92="","",SUMIF('Registro de Horas'!$C$2:$C$101,A92,'Registro de Horas'!$K$2:$K$101))</f>
        <v/>
      </c>
      <c r="C92" s="26">
        <f>IF(A92="","",IFERROR(AVERAGEIF('Registro de Horas'!$C$2:$C$101,A92,'Registro de Horas'!$K$2:$K$101),0))</f>
        <v/>
      </c>
      <c r="D92" s="26">
        <f>IF(A92="","",SUMIF('Registro de Horas'!$C$2:$C$101,A92,'Registro de Horas'!$M$2:$M$101))</f>
        <v/>
      </c>
      <c r="E92" s="26">
        <f>IF(A92="","",SUMIF('Registro de Horas'!$C$2:$C$101,A92,'Registro de Horas'!$N$2:$N$101))</f>
        <v/>
      </c>
      <c r="F92" s="18">
        <f>IF(A92="","",COUNTIF('Registro de Horas'!$C$2:$C$101,A92))</f>
        <v/>
      </c>
      <c r="G92" s="29">
        <f>IF(A92="","",IFERROR(COUNTIFS('Registro de Horas'!$C$2:$C$101,A92,'Registro de Horas'!$O$2:$O$101,"Regular")/COUNTIF('Registro de Horas'!$C$2:$C$101,A92),0))</f>
        <v/>
      </c>
      <c r="H92" s="23" t="n"/>
      <c r="I92" s="25">
        <f>IF(H92="","",IFERROR(SUMIF('Registro de Horas'!$B$2:$B$101,H92,'Registro de Horas'!$K$2:$K$101),0))</f>
        <v/>
      </c>
    </row>
    <row r="93">
      <c r="A93" s="4" t="n"/>
      <c r="B93" s="25">
        <f>IF(A93="","",SUMIF('Registro de Horas'!$C$2:$C$101,A93,'Registro de Horas'!$K$2:$K$101))</f>
        <v/>
      </c>
      <c r="C93" s="25">
        <f>IF(A93="","",IFERROR(AVERAGEIF('Registro de Horas'!$C$2:$C$101,A93,'Registro de Horas'!$K$2:$K$101),0))</f>
        <v/>
      </c>
      <c r="D93" s="25">
        <f>IF(A93="","",SUMIF('Registro de Horas'!$C$2:$C$101,A93,'Registro de Horas'!$M$2:$M$101))</f>
        <v/>
      </c>
      <c r="E93" s="25">
        <f>IF(A93="","",SUMIF('Registro de Horas'!$C$2:$C$101,A93,'Registro de Horas'!$N$2:$N$101))</f>
        <v/>
      </c>
      <c r="F93" s="17">
        <f>IF(A93="","",COUNTIF('Registro de Horas'!$C$2:$C$101,A93))</f>
        <v/>
      </c>
      <c r="G93" s="28">
        <f>IF(A93="","",IFERROR(COUNTIFS('Registro de Horas'!$C$2:$C$101,A93,'Registro de Horas'!$O$2:$O$101,"Regular")/COUNTIF('Registro de Horas'!$C$2:$C$101,A93),0))</f>
        <v/>
      </c>
      <c r="H93" s="23" t="n"/>
      <c r="I93" s="26">
        <f>IF(H93="","",IFERROR(SUMIF('Registro de Horas'!$B$2:$B$101,H93,'Registro de Horas'!$K$2:$K$101),0))</f>
        <v/>
      </c>
    </row>
    <row r="94">
      <c r="A94" s="4" t="n"/>
      <c r="B94" s="26">
        <f>IF(A94="","",SUMIF('Registro de Horas'!$C$2:$C$101,A94,'Registro de Horas'!$K$2:$K$101))</f>
        <v/>
      </c>
      <c r="C94" s="26">
        <f>IF(A94="","",IFERROR(AVERAGEIF('Registro de Horas'!$C$2:$C$101,A94,'Registro de Horas'!$K$2:$K$101),0))</f>
        <v/>
      </c>
      <c r="D94" s="26">
        <f>IF(A94="","",SUMIF('Registro de Horas'!$C$2:$C$101,A94,'Registro de Horas'!$M$2:$M$101))</f>
        <v/>
      </c>
      <c r="E94" s="26">
        <f>IF(A94="","",SUMIF('Registro de Horas'!$C$2:$C$101,A94,'Registro de Horas'!$N$2:$N$101))</f>
        <v/>
      </c>
      <c r="F94" s="18">
        <f>IF(A94="","",COUNTIF('Registro de Horas'!$C$2:$C$101,A94))</f>
        <v/>
      </c>
      <c r="G94" s="29">
        <f>IF(A94="","",IFERROR(COUNTIFS('Registro de Horas'!$C$2:$C$101,A94,'Registro de Horas'!$O$2:$O$101,"Regular")/COUNTIF('Registro de Horas'!$C$2:$C$101,A94),0))</f>
        <v/>
      </c>
      <c r="H94" s="23" t="n"/>
      <c r="I94" s="25">
        <f>IF(H94="","",IFERROR(SUMIF('Registro de Horas'!$B$2:$B$101,H94,'Registro de Horas'!$K$2:$K$101),0))</f>
        <v/>
      </c>
    </row>
    <row r="95">
      <c r="A95" s="4" t="n"/>
      <c r="B95" s="25">
        <f>IF(A95="","",SUMIF('Registro de Horas'!$C$2:$C$101,A95,'Registro de Horas'!$K$2:$K$101))</f>
        <v/>
      </c>
      <c r="C95" s="25">
        <f>IF(A95="","",IFERROR(AVERAGEIF('Registro de Horas'!$C$2:$C$101,A95,'Registro de Horas'!$K$2:$K$101),0))</f>
        <v/>
      </c>
      <c r="D95" s="25">
        <f>IF(A95="","",SUMIF('Registro de Horas'!$C$2:$C$101,A95,'Registro de Horas'!$M$2:$M$101))</f>
        <v/>
      </c>
      <c r="E95" s="25">
        <f>IF(A95="","",SUMIF('Registro de Horas'!$C$2:$C$101,A95,'Registro de Horas'!$N$2:$N$101))</f>
        <v/>
      </c>
      <c r="F95" s="17">
        <f>IF(A95="","",COUNTIF('Registro de Horas'!$C$2:$C$101,A95))</f>
        <v/>
      </c>
      <c r="G95" s="28">
        <f>IF(A95="","",IFERROR(COUNTIFS('Registro de Horas'!$C$2:$C$101,A95,'Registro de Horas'!$O$2:$O$101,"Regular")/COUNTIF('Registro de Horas'!$C$2:$C$101,A95),0))</f>
        <v/>
      </c>
      <c r="H95" s="23" t="n"/>
      <c r="I95" s="26">
        <f>IF(H95="","",IFERROR(SUMIF('Registro de Horas'!$B$2:$B$101,H95,'Registro de Horas'!$K$2:$K$101),0))</f>
        <v/>
      </c>
    </row>
    <row r="96">
      <c r="A96" s="4" t="n"/>
      <c r="B96" s="26">
        <f>IF(A96="","",SUMIF('Registro de Horas'!$C$2:$C$101,A96,'Registro de Horas'!$K$2:$K$101))</f>
        <v/>
      </c>
      <c r="C96" s="26">
        <f>IF(A96="","",IFERROR(AVERAGEIF('Registro de Horas'!$C$2:$C$101,A96,'Registro de Horas'!$K$2:$K$101),0))</f>
        <v/>
      </c>
      <c r="D96" s="26">
        <f>IF(A96="","",SUMIF('Registro de Horas'!$C$2:$C$101,A96,'Registro de Horas'!$M$2:$M$101))</f>
        <v/>
      </c>
      <c r="E96" s="26">
        <f>IF(A96="","",SUMIF('Registro de Horas'!$C$2:$C$101,A96,'Registro de Horas'!$N$2:$N$101))</f>
        <v/>
      </c>
      <c r="F96" s="18">
        <f>IF(A96="","",COUNTIF('Registro de Horas'!$C$2:$C$101,A96))</f>
        <v/>
      </c>
      <c r="G96" s="29">
        <f>IF(A96="","",IFERROR(COUNTIFS('Registro de Horas'!$C$2:$C$101,A96,'Registro de Horas'!$O$2:$O$101,"Regular")/COUNTIF('Registro de Horas'!$C$2:$C$101,A96),0))</f>
        <v/>
      </c>
      <c r="H96" s="23" t="n"/>
      <c r="I96" s="25">
        <f>IF(H96="","",IFERROR(SUMIF('Registro de Horas'!$B$2:$B$101,H96,'Registro de Horas'!$K$2:$K$101),0))</f>
        <v/>
      </c>
    </row>
    <row r="97">
      <c r="A97" s="4" t="n"/>
      <c r="B97" s="25">
        <f>IF(A97="","",SUMIF('Registro de Horas'!$C$2:$C$101,A97,'Registro de Horas'!$K$2:$K$101))</f>
        <v/>
      </c>
      <c r="C97" s="25">
        <f>IF(A97="","",IFERROR(AVERAGEIF('Registro de Horas'!$C$2:$C$101,A97,'Registro de Horas'!$K$2:$K$101),0))</f>
        <v/>
      </c>
      <c r="D97" s="25">
        <f>IF(A97="","",SUMIF('Registro de Horas'!$C$2:$C$101,A97,'Registro de Horas'!$M$2:$M$101))</f>
        <v/>
      </c>
      <c r="E97" s="25">
        <f>IF(A97="","",SUMIF('Registro de Horas'!$C$2:$C$101,A97,'Registro de Horas'!$N$2:$N$101))</f>
        <v/>
      </c>
      <c r="F97" s="17">
        <f>IF(A97="","",COUNTIF('Registro de Horas'!$C$2:$C$101,A97))</f>
        <v/>
      </c>
      <c r="G97" s="28">
        <f>IF(A97="","",IFERROR(COUNTIFS('Registro de Horas'!$C$2:$C$101,A97,'Registro de Horas'!$O$2:$O$101,"Regular")/COUNTIF('Registro de Horas'!$C$2:$C$101,A97),0))</f>
        <v/>
      </c>
      <c r="H97" s="23" t="n"/>
      <c r="I97" s="26">
        <f>IF(H97="","",IFERROR(SUMIF('Registro de Horas'!$B$2:$B$101,H97,'Registro de Horas'!$K$2:$K$101),0))</f>
        <v/>
      </c>
    </row>
    <row r="98">
      <c r="A98" s="4" t="n"/>
      <c r="B98" s="26">
        <f>IF(A98="","",SUMIF('Registro de Horas'!$C$2:$C$101,A98,'Registro de Horas'!$K$2:$K$101))</f>
        <v/>
      </c>
      <c r="C98" s="26">
        <f>IF(A98="","",IFERROR(AVERAGEIF('Registro de Horas'!$C$2:$C$101,A98,'Registro de Horas'!$K$2:$K$101),0))</f>
        <v/>
      </c>
      <c r="D98" s="26">
        <f>IF(A98="","",SUMIF('Registro de Horas'!$C$2:$C$101,A98,'Registro de Horas'!$M$2:$M$101))</f>
        <v/>
      </c>
      <c r="E98" s="26">
        <f>IF(A98="","",SUMIF('Registro de Horas'!$C$2:$C$101,A98,'Registro de Horas'!$N$2:$N$101))</f>
        <v/>
      </c>
      <c r="F98" s="18">
        <f>IF(A98="","",COUNTIF('Registro de Horas'!$C$2:$C$101,A98))</f>
        <v/>
      </c>
      <c r="G98" s="29">
        <f>IF(A98="","",IFERROR(COUNTIFS('Registro de Horas'!$C$2:$C$101,A98,'Registro de Horas'!$O$2:$O$101,"Regular")/COUNTIF('Registro de Horas'!$C$2:$C$101,A98),0))</f>
        <v/>
      </c>
      <c r="H98" s="23" t="n"/>
      <c r="I98" s="25">
        <f>IF(H98="","",IFERROR(SUMIF('Registro de Horas'!$B$2:$B$101,H98,'Registro de Horas'!$K$2:$K$101),0))</f>
        <v/>
      </c>
    </row>
    <row r="99">
      <c r="A99" s="4" t="n"/>
      <c r="B99" s="25">
        <f>IF(A99="","",SUMIF('Registro de Horas'!$C$2:$C$101,A99,'Registro de Horas'!$K$2:$K$101))</f>
        <v/>
      </c>
      <c r="C99" s="25">
        <f>IF(A99="","",IFERROR(AVERAGEIF('Registro de Horas'!$C$2:$C$101,A99,'Registro de Horas'!$K$2:$K$101),0))</f>
        <v/>
      </c>
      <c r="D99" s="25">
        <f>IF(A99="","",SUMIF('Registro de Horas'!$C$2:$C$101,A99,'Registro de Horas'!$M$2:$M$101))</f>
        <v/>
      </c>
      <c r="E99" s="25">
        <f>IF(A99="","",SUMIF('Registro de Horas'!$C$2:$C$101,A99,'Registro de Horas'!$N$2:$N$101))</f>
        <v/>
      </c>
      <c r="F99" s="17">
        <f>IF(A99="","",COUNTIF('Registro de Horas'!$C$2:$C$101,A99))</f>
        <v/>
      </c>
      <c r="G99" s="28">
        <f>IF(A99="","",IFERROR(COUNTIFS('Registro de Horas'!$C$2:$C$101,A99,'Registro de Horas'!$O$2:$O$101,"Regular")/COUNTIF('Registro de Horas'!$C$2:$C$101,A99),0))</f>
        <v/>
      </c>
      <c r="H99" s="23" t="n"/>
      <c r="I99" s="26">
        <f>IF(H99="","",IFERROR(SUMIF('Registro de Horas'!$B$2:$B$101,H99,'Registro de Horas'!$K$2:$K$101),0))</f>
        <v/>
      </c>
    </row>
    <row r="100">
      <c r="A100" s="4" t="n"/>
      <c r="B100" s="26">
        <f>IF(A100="","",SUMIF('Registro de Horas'!$C$2:$C$101,A100,'Registro de Horas'!$K$2:$K$101))</f>
        <v/>
      </c>
      <c r="C100" s="26">
        <f>IF(A100="","",IFERROR(AVERAGEIF('Registro de Horas'!$C$2:$C$101,A100,'Registro de Horas'!$K$2:$K$101),0))</f>
        <v/>
      </c>
      <c r="D100" s="26">
        <f>IF(A100="","",SUMIF('Registro de Horas'!$C$2:$C$101,A100,'Registro de Horas'!$M$2:$M$101))</f>
        <v/>
      </c>
      <c r="E100" s="26">
        <f>IF(A100="","",SUMIF('Registro de Horas'!$C$2:$C$101,A100,'Registro de Horas'!$N$2:$N$101))</f>
        <v/>
      </c>
      <c r="F100" s="18">
        <f>IF(A100="","",COUNTIF('Registro de Horas'!$C$2:$C$101,A100))</f>
        <v/>
      </c>
      <c r="G100" s="29">
        <f>IF(A100="","",IFERROR(COUNTIFS('Registro de Horas'!$C$2:$C$101,A100,'Registro de Horas'!$O$2:$O$101,"Regular")/COUNTIF('Registro de Horas'!$C$2:$C$101,A100),0))</f>
        <v/>
      </c>
      <c r="H100" s="23" t="n"/>
      <c r="I100" s="25">
        <f>IF(H100="","",IFERROR(SUMIF('Registro de Horas'!$B$2:$B$101,H100,'Registro de Horas'!$K$2:$K$101),0))</f>
        <v/>
      </c>
    </row>
    <row r="101">
      <c r="A101" s="4" t="n"/>
      <c r="B101" s="25">
        <f>IF(A101="","",SUMIF('Registro de Horas'!$C$2:$C$101,A101,'Registro de Horas'!$K$2:$K$101))</f>
        <v/>
      </c>
      <c r="C101" s="25">
        <f>IF(A101="","",IFERROR(AVERAGEIF('Registro de Horas'!$C$2:$C$101,A101,'Registro de Horas'!$K$2:$K$101),0))</f>
        <v/>
      </c>
      <c r="D101" s="25">
        <f>IF(A101="","",SUMIF('Registro de Horas'!$C$2:$C$101,A101,'Registro de Horas'!$M$2:$M$101))</f>
        <v/>
      </c>
      <c r="E101" s="25">
        <f>IF(A101="","",SUMIF('Registro de Horas'!$C$2:$C$101,A101,'Registro de Horas'!$N$2:$N$101))</f>
        <v/>
      </c>
      <c r="F101" s="17">
        <f>IF(A101="","",COUNTIF('Registro de Horas'!$C$2:$C$101,A101))</f>
        <v/>
      </c>
      <c r="G101" s="28">
        <f>IF(A101="","",IFERROR(COUNTIFS('Registro de Horas'!$C$2:$C$101,A101,'Registro de Horas'!$O$2:$O$101,"Regular")/COUNTIF('Registro de Horas'!$C$2:$C$101,A101),0))</f>
        <v/>
      </c>
      <c r="H101" s="23" t="n"/>
      <c r="I101" s="26">
        <f>IF(H101="","",IFERROR(SUMIF('Registro de Horas'!$B$2:$B$101,H101,'Registro de Horas'!$K$2:$K$101),0))</f>
        <v/>
      </c>
    </row>
    <row r="102">
      <c r="A102" s="4" t="n"/>
      <c r="B102" s="26">
        <f>IF(A102="","",SUMIF('Registro de Horas'!$C$2:$C$101,A102,'Registro de Horas'!$K$2:$K$101))</f>
        <v/>
      </c>
      <c r="C102" s="26">
        <f>IF(A102="","",IFERROR(AVERAGEIF('Registro de Horas'!$C$2:$C$101,A102,'Registro de Horas'!$K$2:$K$101),0))</f>
        <v/>
      </c>
      <c r="D102" s="26">
        <f>IF(A102="","",SUMIF('Registro de Horas'!$C$2:$C$101,A102,'Registro de Horas'!$M$2:$M$101))</f>
        <v/>
      </c>
      <c r="E102" s="26">
        <f>IF(A102="","",SUMIF('Registro de Horas'!$C$2:$C$101,A102,'Registro de Horas'!$N$2:$N$101))</f>
        <v/>
      </c>
      <c r="F102" s="18">
        <f>IF(A102="","",COUNTIF('Registro de Horas'!$C$2:$C$101,A102))</f>
        <v/>
      </c>
      <c r="G102" s="29">
        <f>IF(A102="","",IFERROR(COUNTIFS('Registro de Horas'!$C$2:$C$101,A102,'Registro de Horas'!$O$2:$O$101,"Regular")/COUNTIF('Registro de Horas'!$C$2:$C$101,A102),0))</f>
        <v/>
      </c>
      <c r="H102" s="23" t="n"/>
      <c r="I102" s="25">
        <f>IF(H102="","",IFERROR(SUMIF('Registro de Horas'!$B$2:$B$101,H102,'Registro de Horas'!$K$2:$K$101),0))</f>
        <v/>
      </c>
    </row>
    <row r="103">
      <c r="A103" s="4" t="n"/>
      <c r="B103" s="25">
        <f>IF(A103="","",SUMIF('Registro de Horas'!$C$2:$C$101,A103,'Registro de Horas'!$K$2:$K$101))</f>
        <v/>
      </c>
      <c r="C103" s="25">
        <f>IF(A103="","",IFERROR(AVERAGEIF('Registro de Horas'!$C$2:$C$101,A103,'Registro de Horas'!$K$2:$K$101),0))</f>
        <v/>
      </c>
      <c r="D103" s="25">
        <f>IF(A103="","",SUMIF('Registro de Horas'!$C$2:$C$101,A103,'Registro de Horas'!$M$2:$M$101))</f>
        <v/>
      </c>
      <c r="E103" s="25">
        <f>IF(A103="","",SUMIF('Registro de Horas'!$C$2:$C$101,A103,'Registro de Horas'!$N$2:$N$101))</f>
        <v/>
      </c>
      <c r="F103" s="17">
        <f>IF(A103="","",COUNTIF('Registro de Horas'!$C$2:$C$101,A103))</f>
        <v/>
      </c>
      <c r="G103" s="28">
        <f>IF(A103="","",IFERROR(COUNTIFS('Registro de Horas'!$C$2:$C$101,A103,'Registro de Horas'!$O$2:$O$101,"Regular")/COUNTIF('Registro de Horas'!$C$2:$C$101,A103),0))</f>
        <v/>
      </c>
      <c r="H103" s="23" t="n"/>
      <c r="I103" s="26">
        <f>IF(H103="","",IFERROR(SUMIF('Registro de Horas'!$B$2:$B$101,H103,'Registro de Horas'!$K$2:$K$101),0))</f>
        <v/>
      </c>
    </row>
    <row r="104">
      <c r="A104" s="4" t="n"/>
      <c r="B104" s="26">
        <f>IF(A104="","",SUMIF('Registro de Horas'!$C$2:$C$101,A104,'Registro de Horas'!$K$2:$K$101))</f>
        <v/>
      </c>
      <c r="C104" s="26">
        <f>IF(A104="","",IFERROR(AVERAGEIF('Registro de Horas'!$C$2:$C$101,A104,'Registro de Horas'!$K$2:$K$101),0))</f>
        <v/>
      </c>
      <c r="D104" s="26">
        <f>IF(A104="","",SUMIF('Registro de Horas'!$C$2:$C$101,A104,'Registro de Horas'!$M$2:$M$101))</f>
        <v/>
      </c>
      <c r="E104" s="26">
        <f>IF(A104="","",SUMIF('Registro de Horas'!$C$2:$C$101,A104,'Registro de Horas'!$N$2:$N$101))</f>
        <v/>
      </c>
      <c r="F104" s="18">
        <f>IF(A104="","",COUNTIF('Registro de Horas'!$C$2:$C$101,A104))</f>
        <v/>
      </c>
      <c r="G104" s="29">
        <f>IF(A104="","",IFERROR(COUNTIFS('Registro de Horas'!$C$2:$C$101,A104,'Registro de Horas'!$O$2:$O$101,"Regular")/COUNTIF('Registro de Horas'!$C$2:$C$101,A104),0))</f>
        <v/>
      </c>
      <c r="H104" s="23" t="n"/>
      <c r="I104" s="25">
        <f>IF(H104="","",IFERROR(SUMIF('Registro de Horas'!$B$2:$B$101,H104,'Registro de Horas'!$K$2:$K$101),0))</f>
        <v/>
      </c>
    </row>
    <row r="105">
      <c r="A105" s="4" t="n"/>
      <c r="B105" s="25">
        <f>IF(A105="","",SUMIF('Registro de Horas'!$C$2:$C$101,A105,'Registro de Horas'!$K$2:$K$101))</f>
        <v/>
      </c>
      <c r="C105" s="25">
        <f>IF(A105="","",IFERROR(AVERAGEIF('Registro de Horas'!$C$2:$C$101,A105,'Registro de Horas'!$K$2:$K$101),0))</f>
        <v/>
      </c>
      <c r="D105" s="25">
        <f>IF(A105="","",SUMIF('Registro de Horas'!$C$2:$C$101,A105,'Registro de Horas'!$M$2:$M$101))</f>
        <v/>
      </c>
      <c r="E105" s="25">
        <f>IF(A105="","",SUMIF('Registro de Horas'!$C$2:$C$101,A105,'Registro de Horas'!$N$2:$N$101))</f>
        <v/>
      </c>
      <c r="F105" s="17">
        <f>IF(A105="","",COUNTIF('Registro de Horas'!$C$2:$C$101,A105))</f>
        <v/>
      </c>
      <c r="G105" s="28">
        <f>IF(A105="","",IFERROR(COUNTIFS('Registro de Horas'!$C$2:$C$101,A105,'Registro de Horas'!$O$2:$O$101,"Regular")/COUNTIF('Registro de Horas'!$C$2:$C$101,A105),0))</f>
        <v/>
      </c>
      <c r="H105" s="23" t="n"/>
      <c r="I105" s="26">
        <f>IF(H105="","",IFERROR(SUMIF('Registro de Horas'!$B$2:$B$101,H105,'Registro de Horas'!$K$2:$K$101),0))</f>
        <v/>
      </c>
    </row>
    <row r="106">
      <c r="A106" s="4" t="n"/>
      <c r="B106" s="26">
        <f>IF(A106="","",SUMIF('Registro de Horas'!$C$2:$C$101,A106,'Registro de Horas'!$K$2:$K$101))</f>
        <v/>
      </c>
      <c r="C106" s="26">
        <f>IF(A106="","",IFERROR(AVERAGEIF('Registro de Horas'!$C$2:$C$101,A106,'Registro de Horas'!$K$2:$K$101),0))</f>
        <v/>
      </c>
      <c r="D106" s="26">
        <f>IF(A106="","",SUMIF('Registro de Horas'!$C$2:$C$101,A106,'Registro de Horas'!$M$2:$M$101))</f>
        <v/>
      </c>
      <c r="E106" s="26">
        <f>IF(A106="","",SUMIF('Registro de Horas'!$C$2:$C$101,A106,'Registro de Horas'!$N$2:$N$101))</f>
        <v/>
      </c>
      <c r="F106" s="18">
        <f>IF(A106="","",COUNTIF('Registro de Horas'!$C$2:$C$101,A106))</f>
        <v/>
      </c>
      <c r="G106" s="29">
        <f>IF(A106="","",IFERROR(COUNTIFS('Registro de Horas'!$C$2:$C$101,A106,'Registro de Horas'!$O$2:$O$101,"Regular")/COUNTIF('Registro de Horas'!$C$2:$C$101,A106),0))</f>
        <v/>
      </c>
      <c r="H106" s="23" t="n"/>
      <c r="I106" s="25">
        <f>IF(H106="","",IFERROR(SUMIF('Registro de Horas'!$B$2:$B$101,H106,'Registro de Horas'!$K$2:$K$101),0))</f>
        <v/>
      </c>
    </row>
    <row r="107">
      <c r="A107" s="4" t="n"/>
      <c r="B107" s="25">
        <f>IF(A107="","",SUMIF('Registro de Horas'!$C$2:$C$101,A107,'Registro de Horas'!$K$2:$K$101))</f>
        <v/>
      </c>
      <c r="C107" s="25">
        <f>IF(A107="","",IFERROR(AVERAGEIF('Registro de Horas'!$C$2:$C$101,A107,'Registro de Horas'!$K$2:$K$101),0))</f>
        <v/>
      </c>
      <c r="D107" s="25">
        <f>IF(A107="","",SUMIF('Registro de Horas'!$C$2:$C$101,A107,'Registro de Horas'!$M$2:$M$101))</f>
        <v/>
      </c>
      <c r="E107" s="25">
        <f>IF(A107="","",SUMIF('Registro de Horas'!$C$2:$C$101,A107,'Registro de Horas'!$N$2:$N$101))</f>
        <v/>
      </c>
      <c r="F107" s="17">
        <f>IF(A107="","",COUNTIF('Registro de Horas'!$C$2:$C$101,A107))</f>
        <v/>
      </c>
      <c r="G107" s="28">
        <f>IF(A107="","",IFERROR(COUNTIFS('Registro de Horas'!$C$2:$C$101,A107,'Registro de Horas'!$O$2:$O$101,"Regular")/COUNTIF('Registro de Horas'!$C$2:$C$101,A107),0))</f>
        <v/>
      </c>
      <c r="H107" s="23" t="n"/>
      <c r="I107" s="26">
        <f>IF(H107="","",IFERROR(SUMIF('Registro de Horas'!$B$2:$B$101,H107,'Registro de Horas'!$K$2:$K$101),0))</f>
        <v/>
      </c>
    </row>
    <row r="108">
      <c r="A108" s="4" t="n"/>
      <c r="B108" s="26">
        <f>IF(A108="","",SUMIF('Registro de Horas'!$C$2:$C$101,A108,'Registro de Horas'!$K$2:$K$101))</f>
        <v/>
      </c>
      <c r="C108" s="26">
        <f>IF(A108="","",IFERROR(AVERAGEIF('Registro de Horas'!$C$2:$C$101,A108,'Registro de Horas'!$K$2:$K$101),0))</f>
        <v/>
      </c>
      <c r="D108" s="26">
        <f>IF(A108="","",SUMIF('Registro de Horas'!$C$2:$C$101,A108,'Registro de Horas'!$M$2:$M$101))</f>
        <v/>
      </c>
      <c r="E108" s="26">
        <f>IF(A108="","",SUMIF('Registro de Horas'!$C$2:$C$101,A108,'Registro de Horas'!$N$2:$N$101))</f>
        <v/>
      </c>
      <c r="F108" s="18">
        <f>IF(A108="","",COUNTIF('Registro de Horas'!$C$2:$C$101,A108))</f>
        <v/>
      </c>
      <c r="G108" s="29">
        <f>IF(A108="","",IFERROR(COUNTIFS('Registro de Horas'!$C$2:$C$101,A108,'Registro de Horas'!$O$2:$O$101,"Regular")/COUNTIF('Registro de Horas'!$C$2:$C$101,A108),0))</f>
        <v/>
      </c>
      <c r="H108" s="23" t="n"/>
      <c r="I108" s="25">
        <f>IF(H108="","",IFERROR(SUMIF('Registro de Horas'!$B$2:$B$101,H108,'Registro de Horas'!$K$2:$K$101),0))</f>
        <v/>
      </c>
    </row>
    <row r="109">
      <c r="A109" s="4" t="n"/>
      <c r="B109" s="25">
        <f>IF(A109="","",SUMIF('Registro de Horas'!$C$2:$C$101,A109,'Registro de Horas'!$K$2:$K$101))</f>
        <v/>
      </c>
      <c r="C109" s="25">
        <f>IF(A109="","",IFERROR(AVERAGEIF('Registro de Horas'!$C$2:$C$101,A109,'Registro de Horas'!$K$2:$K$101),0))</f>
        <v/>
      </c>
      <c r="D109" s="25">
        <f>IF(A109="","",SUMIF('Registro de Horas'!$C$2:$C$101,A109,'Registro de Horas'!$M$2:$M$101))</f>
        <v/>
      </c>
      <c r="E109" s="25">
        <f>IF(A109="","",SUMIF('Registro de Horas'!$C$2:$C$101,A109,'Registro de Horas'!$N$2:$N$101))</f>
        <v/>
      </c>
      <c r="F109" s="17">
        <f>IF(A109="","",COUNTIF('Registro de Horas'!$C$2:$C$101,A109))</f>
        <v/>
      </c>
      <c r="G109" s="28">
        <f>IF(A109="","",IFERROR(COUNTIFS('Registro de Horas'!$C$2:$C$101,A109,'Registro de Horas'!$O$2:$O$101,"Regular")/COUNTIF('Registro de Horas'!$C$2:$C$101,A109),0))</f>
        <v/>
      </c>
      <c r="H109" s="23" t="n"/>
      <c r="I109" s="26">
        <f>IF(H109="","",IFERROR(SUMIF('Registro de Horas'!$B$2:$B$101,H109,'Registro de Horas'!$K$2:$K$101),0))</f>
        <v/>
      </c>
    </row>
    <row r="110">
      <c r="A110" s="4" t="n"/>
      <c r="B110" s="26">
        <f>IF(A110="","",SUMIF('Registro de Horas'!$C$2:$C$101,A110,'Registro de Horas'!$K$2:$K$101))</f>
        <v/>
      </c>
      <c r="C110" s="26">
        <f>IF(A110="","",IFERROR(AVERAGEIF('Registro de Horas'!$C$2:$C$101,A110,'Registro de Horas'!$K$2:$K$101),0))</f>
        <v/>
      </c>
      <c r="D110" s="26">
        <f>IF(A110="","",SUMIF('Registro de Horas'!$C$2:$C$101,A110,'Registro de Horas'!$M$2:$M$101))</f>
        <v/>
      </c>
      <c r="E110" s="26">
        <f>IF(A110="","",SUMIF('Registro de Horas'!$C$2:$C$101,A110,'Registro de Horas'!$N$2:$N$101))</f>
        <v/>
      </c>
      <c r="F110" s="18">
        <f>IF(A110="","",COUNTIF('Registro de Horas'!$C$2:$C$101,A110))</f>
        <v/>
      </c>
      <c r="G110" s="29">
        <f>IF(A110="","",IFERROR(COUNTIFS('Registro de Horas'!$C$2:$C$101,A110,'Registro de Horas'!$O$2:$O$101,"Regular")/COUNTIF('Registro de Horas'!$C$2:$C$101,A110),0))</f>
        <v/>
      </c>
      <c r="H110" s="23" t="n"/>
      <c r="I110" s="25">
        <f>IF(H110="","",IFERROR(SUMIF('Registro de Horas'!$B$2:$B$101,H110,'Registro de Horas'!$K$2:$K$101),0))</f>
        <v/>
      </c>
    </row>
    <row r="111">
      <c r="A111" s="4" t="n"/>
      <c r="B111" s="25">
        <f>IF(A111="","",SUMIF('Registro de Horas'!$C$2:$C$101,A111,'Registro de Horas'!$K$2:$K$101))</f>
        <v/>
      </c>
      <c r="C111" s="25">
        <f>IF(A111="","",IFERROR(AVERAGEIF('Registro de Horas'!$C$2:$C$101,A111,'Registro de Horas'!$K$2:$K$101),0))</f>
        <v/>
      </c>
      <c r="D111" s="25">
        <f>IF(A111="","",SUMIF('Registro de Horas'!$C$2:$C$101,A111,'Registro de Horas'!$M$2:$M$101))</f>
        <v/>
      </c>
      <c r="E111" s="25">
        <f>IF(A111="","",SUMIF('Registro de Horas'!$C$2:$C$101,A111,'Registro de Horas'!$N$2:$N$101))</f>
        <v/>
      </c>
      <c r="F111" s="17">
        <f>IF(A111="","",COUNTIF('Registro de Horas'!$C$2:$C$101,A111))</f>
        <v/>
      </c>
      <c r="G111" s="28">
        <f>IF(A111="","",IFERROR(COUNTIFS('Registro de Horas'!$C$2:$C$101,A111,'Registro de Horas'!$O$2:$O$101,"Regular")/COUNTIF('Registro de Horas'!$C$2:$C$101,A111),0))</f>
        <v/>
      </c>
      <c r="H111" s="23" t="n"/>
      <c r="I111" s="26">
        <f>IF(H111="","",IFERROR(SUMIF('Registro de Horas'!$B$2:$B$101,H111,'Registro de Horas'!$K$2:$K$101),0))</f>
        <v/>
      </c>
    </row>
    <row r="112">
      <c r="A112" s="4" t="n"/>
      <c r="B112" s="26">
        <f>IF(A112="","",SUMIF('Registro de Horas'!$C$2:$C$101,A112,'Registro de Horas'!$K$2:$K$101))</f>
        <v/>
      </c>
      <c r="C112" s="26">
        <f>IF(A112="","",IFERROR(AVERAGEIF('Registro de Horas'!$C$2:$C$101,A112,'Registro de Horas'!$K$2:$K$101),0))</f>
        <v/>
      </c>
      <c r="D112" s="26">
        <f>IF(A112="","",SUMIF('Registro de Horas'!$C$2:$C$101,A112,'Registro de Horas'!$M$2:$M$101))</f>
        <v/>
      </c>
      <c r="E112" s="26">
        <f>IF(A112="","",SUMIF('Registro de Horas'!$C$2:$C$101,A112,'Registro de Horas'!$N$2:$N$101))</f>
        <v/>
      </c>
      <c r="F112" s="18">
        <f>IF(A112="","",COUNTIF('Registro de Horas'!$C$2:$C$101,A112))</f>
        <v/>
      </c>
      <c r="G112" s="29">
        <f>IF(A112="","",IFERROR(COUNTIFS('Registro de Horas'!$C$2:$C$101,A112,'Registro de Horas'!$O$2:$O$101,"Regular")/COUNTIF('Registro de Horas'!$C$2:$C$101,A112),0))</f>
        <v/>
      </c>
      <c r="H112" s="23" t="n"/>
      <c r="I112" s="25">
        <f>IF(H112="","",IFERROR(SUMIF('Registro de Horas'!$B$2:$B$101,H112,'Registro de Horas'!$K$2:$K$101),0))</f>
        <v/>
      </c>
    </row>
    <row r="113">
      <c r="A113" s="4" t="n"/>
      <c r="B113" s="25">
        <f>IF(A113="","",SUMIF('Registro de Horas'!$C$2:$C$101,A113,'Registro de Horas'!$K$2:$K$101))</f>
        <v/>
      </c>
      <c r="C113" s="25">
        <f>IF(A113="","",IFERROR(AVERAGEIF('Registro de Horas'!$C$2:$C$101,A113,'Registro de Horas'!$K$2:$K$101),0))</f>
        <v/>
      </c>
      <c r="D113" s="25">
        <f>IF(A113="","",SUMIF('Registro de Horas'!$C$2:$C$101,A113,'Registro de Horas'!$M$2:$M$101))</f>
        <v/>
      </c>
      <c r="E113" s="25">
        <f>IF(A113="","",SUMIF('Registro de Horas'!$C$2:$C$101,A113,'Registro de Horas'!$N$2:$N$101))</f>
        <v/>
      </c>
      <c r="F113" s="17">
        <f>IF(A113="","",COUNTIF('Registro de Horas'!$C$2:$C$101,A113))</f>
        <v/>
      </c>
      <c r="G113" s="28">
        <f>IF(A113="","",IFERROR(COUNTIFS('Registro de Horas'!$C$2:$C$101,A113,'Registro de Horas'!$O$2:$O$101,"Regular")/COUNTIF('Registro de Horas'!$C$2:$C$101,A113),0))</f>
        <v/>
      </c>
      <c r="H113" s="23" t="n"/>
      <c r="I113" s="26">
        <f>IF(H113="","",IFERROR(SUMIF('Registro de Horas'!$B$2:$B$101,H113,'Registro de Horas'!$K$2:$K$101),0))</f>
        <v/>
      </c>
    </row>
    <row r="114">
      <c r="A114" s="4" t="n"/>
      <c r="B114" s="26">
        <f>IF(A114="","",SUMIF('Registro de Horas'!$C$2:$C$101,A114,'Registro de Horas'!$K$2:$K$101))</f>
        <v/>
      </c>
      <c r="C114" s="26">
        <f>IF(A114="","",IFERROR(AVERAGEIF('Registro de Horas'!$C$2:$C$101,A114,'Registro de Horas'!$K$2:$K$101),0))</f>
        <v/>
      </c>
      <c r="D114" s="26">
        <f>IF(A114="","",SUMIF('Registro de Horas'!$C$2:$C$101,A114,'Registro de Horas'!$M$2:$M$101))</f>
        <v/>
      </c>
      <c r="E114" s="26">
        <f>IF(A114="","",SUMIF('Registro de Horas'!$C$2:$C$101,A114,'Registro de Horas'!$N$2:$N$101))</f>
        <v/>
      </c>
      <c r="F114" s="18">
        <f>IF(A114="","",COUNTIF('Registro de Horas'!$C$2:$C$101,A114))</f>
        <v/>
      </c>
      <c r="G114" s="29">
        <f>IF(A114="","",IFERROR(COUNTIFS('Registro de Horas'!$C$2:$C$101,A114,'Registro de Horas'!$O$2:$O$101,"Regular")/COUNTIF('Registro de Horas'!$C$2:$C$101,A114),0))</f>
        <v/>
      </c>
      <c r="H114" s="23" t="n"/>
      <c r="I114" s="25">
        <f>IF(H114="","",IFERROR(SUMIF('Registro de Horas'!$B$2:$B$101,H114,'Registro de Horas'!$K$2:$K$101),0))</f>
        <v/>
      </c>
    </row>
    <row r="115">
      <c r="H115" s="23" t="n"/>
      <c r="I115" s="26">
        <f>IF(H115="","",IFERROR(SUMIF('Registro de Horas'!$B$2:$B$101,H115,'Registro de Horas'!$K$2:$K$101),0))</f>
        <v/>
      </c>
    </row>
    <row r="116">
      <c r="H116" s="23" t="n"/>
      <c r="I116" s="25">
        <f>IF(H116="","",IFERROR(SUMIF('Registro de Horas'!$B$2:$B$101,H116,'Registro de Horas'!$K$2:$K$101),0))</f>
        <v/>
      </c>
    </row>
    <row r="117">
      <c r="H117" s="23" t="n"/>
      <c r="I117" s="26">
        <f>IF(H117="","",IFERROR(SUMIF('Registro de Horas'!$B$2:$B$101,H117,'Registro de Horas'!$K$2:$K$101),0))</f>
        <v/>
      </c>
    </row>
    <row r="118">
      <c r="H118" s="23" t="n"/>
      <c r="I118" s="25">
        <f>IF(H118="","",IFERROR(SUMIF('Registro de Horas'!$B$2:$B$101,H118,'Registro de Horas'!$K$2:$K$101),0))</f>
        <v/>
      </c>
    </row>
    <row r="119">
      <c r="H119" s="23" t="n"/>
      <c r="I119" s="26">
        <f>IF(H119="","",IFERROR(SUMIF('Registro de Horas'!$B$2:$B$101,H119,'Registro de Horas'!$K$2:$K$101),0))</f>
        <v/>
      </c>
    </row>
    <row r="120">
      <c r="H120" s="23" t="n"/>
      <c r="I120" s="25">
        <f>IF(H120="","",IFERROR(SUMIF('Registro de Horas'!$B$2:$B$101,H120,'Registro de Horas'!$K$2:$K$101),0))</f>
        <v/>
      </c>
    </row>
    <row r="121">
      <c r="H121" s="23" t="n"/>
      <c r="I121" s="26">
        <f>IF(H121="","",IFERROR(SUMIF('Registro de Horas'!$B$2:$B$101,H121,'Registro de Horas'!$K$2:$K$101),0))</f>
        <v/>
      </c>
    </row>
    <row r="122">
      <c r="H122" s="23" t="n"/>
      <c r="I122" s="25">
        <f>IF(H122="","",IFERROR(SUMIF('Registro de Horas'!$B$2:$B$101,H122,'Registro de Horas'!$K$2:$K$101),0))</f>
        <v/>
      </c>
    </row>
    <row r="123">
      <c r="H123" s="23" t="n"/>
      <c r="I123" s="26">
        <f>IF(H123="","",IFERROR(SUMIF('Registro de Horas'!$B$2:$B$101,H123,'Registro de Horas'!$K$2:$K$101),0))</f>
        <v/>
      </c>
    </row>
    <row r="124">
      <c r="H124" s="23" t="n"/>
      <c r="I124" s="25">
        <f>IF(H124="","",IFERROR(SUMIF('Registro de Horas'!$B$2:$B$101,H124,'Registro de Horas'!$K$2:$K$101),0))</f>
        <v/>
      </c>
    </row>
  </sheetData>
  <autoFilter ref="A14:G114"/>
  <mergeCells count="1">
    <mergeCell ref="A1:G1"/>
  </mergeCells>
  <conditionalFormatting sqref="B15:B114">
    <cfRule type="expression" priority="1" dxfId="0">
      <formula>B15&gt;0</formula>
    </cfRule>
  </conditionalFormatting>
  <conditionalFormatting sqref="D15:D114">
    <cfRule type="expression" priority="2" dxfId="1">
      <formula>D15&gt;0</formula>
    </cfRule>
  </conditionalFormatting>
  <conditionalFormatting sqref="E15:E114">
    <cfRule type="expression" priority="3" dxfId="2">
      <formula>E15&gt;0</formula>
    </cfRule>
  </conditionalFormatting>
  <dataValidations count="2">
    <dataValidation sqref="A15:A114" showErrorMessage="1" showInputMessage="1" allowBlank="1" errorTitle="Colaborador inválido" error="Informe um colaborador válido para consolidar o resumo." promptTitle="Colaborador" prompt="Selecione ou informe o nome do colaborador." type="list">
      <formula1>'Registro de Horas'!$C$2:$C$101</formula1>
    </dataValidation>
    <dataValidation sqref="H24:H124" showErrorMessage="1" showInputMessage="1" allowBlank="1" errorTitle="Data inválida" error="Informe uma data válida." promptTitle="Data do resumo" prompt="Informe uma data para consolidar as horas." type="date" operator="between">
      <formula1>DATE(2000,1,1)</formula1>
      <formula2>DATE(2100,12,31)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10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30" customHeight="1">
      <c r="A1" s="11" t="inlineStr">
        <is>
          <t>Instruções de Uso — Controle de Horas</t>
        </is>
      </c>
    </row>
    <row r="2"/>
    <row r="3">
      <c r="A3" s="14" t="inlineStr">
        <is>
          <t>Orientação</t>
        </is>
      </c>
      <c r="B3" s="14" t="inlineStr">
        <is>
          <t>Detalhamento</t>
        </is>
      </c>
    </row>
    <row r="4" ht="34" customHeight="1">
      <c r="A4" s="7" t="inlineStr">
        <is>
          <t>1</t>
        </is>
      </c>
      <c r="B4" s="21" t="inlineStr">
        <is>
          <t>Preencha somente as células amarelas. As colunas de horas, jornada prevista, extras, déficit e status são calculadas automaticamente.</t>
        </is>
      </c>
    </row>
    <row r="5" ht="34" customHeight="1">
      <c r="A5" s="10" t="inlineStr">
        <is>
          <t>2</t>
        </is>
      </c>
      <c r="B5" s="22" t="inlineStr">
        <is>
          <t>Registre entrada, saída para intervalo, retorno do intervalo e saída no formato HH:MM.</t>
        </is>
      </c>
    </row>
    <row r="6" ht="34" customHeight="1">
      <c r="A6" s="7" t="inlineStr">
        <is>
          <t>3</t>
        </is>
      </c>
      <c r="B6" s="21" t="inlineStr">
        <is>
          <t>Informe corretamente o tipo de jornada para calcular a jornada prevista com base na tabela auxiliar da aba Resumo.</t>
        </is>
      </c>
    </row>
    <row r="7" ht="34" customHeight="1">
      <c r="A7" s="10" t="inlineStr">
        <is>
          <t>4</t>
        </is>
      </c>
      <c r="B7" s="22" t="inlineStr">
        <is>
          <t>Confira os registros com status “Déficit” ou “Pendente” antes do fechamento do período.</t>
        </is>
      </c>
    </row>
    <row r="8" ht="34" customHeight="1">
      <c r="A8" s="7" t="inlineStr">
        <is>
          <t>5</t>
        </is>
      </c>
      <c r="B8" s="21" t="inlineStr">
        <is>
          <t>O controle deve ser validado pelo responsável de RH ou gestor da área.</t>
        </is>
      </c>
    </row>
    <row r="9" ht="34" customHeight="1">
      <c r="A9" s="10" t="inlineStr">
        <is>
          <t>6</t>
        </is>
      </c>
      <c r="B9" s="22" t="inlineStr">
        <is>
          <t>Observe as regras internas, a CLT, banco de horas, intervalos e acordos coletivos aplicáveis à organização.</t>
        </is>
      </c>
    </row>
    <row r="10" ht="34" customHeight="1">
      <c r="A10" s="7" t="inlineStr">
        <is>
          <t>7</t>
        </is>
      </c>
      <c r="B10" s="21" t="inlineStr">
        <is>
          <t>Trate os dados de jornada conforme a LGPD e as orientações vigentes da ANPD.</t>
        </is>
      </c>
    </row>
    <row r="11" ht="34" customHeight="1">
      <c r="A11" s="10" t="inlineStr">
        <is>
          <t>8</t>
        </is>
      </c>
      <c r="B11" s="22" t="inlineStr">
        <is>
          <t>A aba Registro de Horas possui capacidade preparada para 100 lançamentos, até a linha 101. Mantenha o ID preenchido para ativar os cálculos da linha.</t>
        </is>
      </c>
    </row>
    <row r="12" ht="34" customHeight="1">
      <c r="A12" s="7" t="inlineStr">
        <is>
          <t>9</t>
        </is>
      </c>
      <c r="B12" s="21" t="inlineStr">
        <is>
          <t>Na aba Resumo, atualize os nomes de colaboradores e as datas de consolidação nas células amarelas para acompanhar os indicadores e gráficos.</t>
        </is>
      </c>
    </row>
    <row r="13"/>
    <row r="14"/>
    <row r="15">
      <c r="A15" s="1" t="inlineStr">
        <is>
          <t>Aba</t>
        </is>
      </c>
      <c r="B15" s="1" t="inlineStr">
        <is>
          <t>Finalidade</t>
        </is>
      </c>
    </row>
    <row r="16">
      <c r="A16" s="15" t="inlineStr">
        <is>
          <t>Registro de Horas</t>
        </is>
      </c>
      <c r="B16" s="21" t="inlineStr">
        <is>
          <t>Lançamento diário de jornada, horários, status e observações.</t>
        </is>
      </c>
    </row>
    <row r="17">
      <c r="A17" s="16" t="inlineStr">
        <is>
          <t>Resumo</t>
        </is>
      </c>
      <c r="B17" s="22" t="inlineStr">
        <is>
          <t>Indicadores gerenciais, resumo por colaborador, tabela de jornadas e gráficos.</t>
        </is>
      </c>
    </row>
    <row r="18">
      <c r="A18" s="15" t="inlineStr">
        <is>
          <t>Instruções</t>
        </is>
      </c>
      <c r="B18" s="21" t="inlineStr">
        <is>
          <t>Orientações operacionais, controles e cuidados para uso responsável dos dados.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2026-09-08T20:57:52Z</dcterms:created>
  <dcterms:modified xmlns:dcterms="http://purl.org/dc/terms/" xmlns:xsi="http://www.w3.org/2001/XMLSchema-instance" xsi:type="dcterms:W3CDTF">2026-09-08T20:57:52Z</dcterms:modified>
</cp:coreProperties>
</file>