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_Clientes" sheetId="1" state="visible" r:id="rId1"/>
    <sheet xmlns:r="http://schemas.openxmlformats.org/officeDocument/2006/relationships" name="Listas_Apoio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'Cadastro_Clientes'!$A$1:$W$101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&quot;R$&quot; #.##0,00"/>
    <numFmt numFmtId="166" formatCode="0,0%"/>
    <numFmt numFmtId="167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"/>
      <b val="1"/>
      <color rgb="00FFFFFF"/>
      <sz val="10"/>
    </font>
    <font>
      <name val="Aptos"/>
      <color rgb="00374151"/>
      <sz val="9"/>
    </font>
    <font>
      <name val="Aptos Display"/>
      <b val="1"/>
      <color rgb="00FFFFFF"/>
      <sz val="16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111827"/>
      </patternFill>
    </fill>
    <fill>
      <patternFill patternType="solid">
        <fgColor rgb="0006B6D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49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5" fillId="8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1" fontId="3" fillId="9" borderId="1" applyAlignment="1" pivotButton="0" quotePrefix="0" xfId="0">
      <alignment horizontal="right" vertical="center"/>
    </xf>
    <xf numFmtId="165" fontId="3" fillId="9" borderId="1" applyAlignment="1" pivotButton="0" quotePrefix="0" xfId="0">
      <alignment horizontal="right" vertical="center"/>
    </xf>
    <xf numFmtId="166" fontId="3" fillId="9" borderId="1" applyAlignment="1" pivotButton="0" quotePrefix="0" xfId="0">
      <alignment horizontal="right" vertical="center"/>
    </xf>
    <xf numFmtId="0" fontId="1" fillId="8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  <dxf>
      <font>
        <name val="Aptos"/>
        <b val="1"/>
        <color rgb="00111827"/>
        <sz val="10"/>
      </font>
      <fill>
        <patternFill patternType="solid">
          <fgColor rgb="00FEE2E2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111827"/>
        <sz val="10"/>
      </font>
      <fill>
        <patternFill patternType="solid">
          <fgColor rgb="00FEF3C7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11827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de Clientes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'Dashboard'!H14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'Dashboard'!$G$15:$G$17</f>
            </numRef>
          </cat>
          <val>
            <numRef>
              <f>'Dashboard'!$H$15:$H$17</f>
            </numRef>
          </val>
        </ser>
        <dLbls>
          <showPercent val="1"/>
          <showLeaderLines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Acumulado por Vendedor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'Dashboard'!C14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'Dashboard'!$A$15:$A$19</f>
            </numRef>
          </cat>
          <val>
            <numRef>
              <f>'Dashboard'!$C$15:$C$19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Faturamento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Vendedor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Quantidade de Clientes por Segmento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'Dashboard'!K14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'Dashboard'!$J$15:$J$21</f>
            </numRef>
          </cat>
          <val>
            <numRef>
              <f>'Dashboard'!$K$15:$K$21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Segmento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38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22" customWidth="1" min="4" max="4"/>
    <col width="15" customWidth="1" min="5" max="5"/>
    <col width="24" customWidth="1" min="6" max="6"/>
    <col width="29" customWidth="1" min="7" max="7"/>
    <col width="18" customWidth="1" min="8" max="8"/>
    <col width="18" customWidth="1" min="9" max="9"/>
    <col width="18" customWidth="1" min="10" max="10"/>
    <col width="8" customWidth="1" min="11" max="11"/>
    <col width="17" customWidth="1" min="12" max="12"/>
    <col width="18" customWidth="1" min="13" max="13"/>
    <col width="23" customWidth="1" min="14" max="14"/>
    <col width="14" customWidth="1" min="15" max="15"/>
    <col width="15" customWidth="1" min="16" max="16"/>
    <col width="20" customWidth="1" min="17" max="17"/>
    <col width="21" customWidth="1" min="18" max="18"/>
    <col width="16" customWidth="1" min="19" max="19"/>
    <col width="16" customWidth="1" min="20" max="20"/>
    <col width="17" customWidth="1" min="21" max="21"/>
    <col width="17" customWidth="1" min="22" max="22"/>
    <col width="34" customWidth="1" min="23" max="23"/>
  </cols>
  <sheetData>
    <row r="1" ht="32" customHeight="1">
      <c r="A1" s="1" t="inlineStr">
        <is>
          <t>ID Cliente</t>
        </is>
      </c>
      <c r="B1" s="1" t="inlineStr">
        <is>
          <t>Nome/Razão Social</t>
        </is>
      </c>
      <c r="C1" s="1" t="inlineStr">
        <is>
          <t>Tipo</t>
        </is>
      </c>
      <c r="D1" s="1" t="inlineStr">
        <is>
          <t>CPF/CNPJ</t>
        </is>
      </c>
      <c r="E1" s="1" t="inlineStr">
        <is>
          <t>Data de Cadastro</t>
        </is>
      </c>
      <c r="F1" s="1" t="inlineStr">
        <is>
          <t>Data de Nascimento/Fundação</t>
        </is>
      </c>
      <c r="G1" s="1" t="inlineStr">
        <is>
          <t>E-mail</t>
        </is>
      </c>
      <c r="H1" s="1" t="inlineStr">
        <is>
          <t>Telefone</t>
        </is>
      </c>
      <c r="I1" s="1" t="inlineStr">
        <is>
          <t>WhatsApp</t>
        </is>
      </c>
      <c r="J1" s="1" t="inlineStr">
        <is>
          <t>Cidade</t>
        </is>
      </c>
      <c r="K1" s="1" t="inlineStr">
        <is>
          <t>UF</t>
        </is>
      </c>
      <c r="L1" s="1" t="inlineStr">
        <is>
          <t>Segmento</t>
        </is>
      </c>
      <c r="M1" s="1" t="inlineStr">
        <is>
          <t>Origem do Lead</t>
        </is>
      </c>
      <c r="N1" s="1" t="inlineStr">
        <is>
          <t>Vendedor Responsável</t>
        </is>
      </c>
      <c r="O1" s="1" t="inlineStr">
        <is>
          <t>Status</t>
        </is>
      </c>
      <c r="P1" s="1" t="inlineStr">
        <is>
          <t>Última Compra</t>
        </is>
      </c>
      <c r="Q1" s="1" t="inlineStr">
        <is>
          <t>Valor Total Comprado</t>
        </is>
      </c>
      <c r="R1" s="1" t="inlineStr">
        <is>
          <t>Quantidade de Compras</t>
        </is>
      </c>
      <c r="S1" s="1" t="inlineStr">
        <is>
          <t>Ticket Médio</t>
        </is>
      </c>
      <c r="T1" s="1" t="inlineStr">
        <is>
          <t>Próximo Contato</t>
        </is>
      </c>
      <c r="U1" s="1" t="inlineStr">
        <is>
          <t>Dias sem Compra</t>
        </is>
      </c>
      <c r="V1" s="1" t="inlineStr">
        <is>
          <t>Classificação</t>
        </is>
      </c>
      <c r="W1" s="1" t="inlineStr">
        <is>
          <t>Observações</t>
        </is>
      </c>
    </row>
    <row r="2">
      <c r="A2" s="2">
        <f>IF(B2="","",ROW()-1)</f>
        <v/>
      </c>
      <c r="B2" s="3" t="inlineStr">
        <is>
          <t>João Silva</t>
        </is>
      </c>
      <c r="C2" s="4" t="inlineStr">
        <is>
          <t>Pessoa Física</t>
        </is>
      </c>
      <c r="D2" s="5" t="inlineStr">
        <is>
          <t>123.456.789-09</t>
        </is>
      </c>
      <c r="E2" s="33" t="n">
        <v>46036</v>
      </c>
      <c r="F2" s="33" t="n">
        <v>32285</v>
      </c>
      <c r="G2" s="3" t="inlineStr">
        <is>
          <t>joao.silva@email.com</t>
        </is>
      </c>
      <c r="H2" s="5" t="inlineStr">
        <is>
          <t>(11) 99876-1201</t>
        </is>
      </c>
      <c r="I2" s="5" t="inlineStr">
        <is>
          <t>(11) 99876-1201</t>
        </is>
      </c>
      <c r="J2" s="3" t="inlineStr">
        <is>
          <t>São Paulo</t>
        </is>
      </c>
      <c r="K2" s="4" t="inlineStr">
        <is>
          <t>SP</t>
        </is>
      </c>
      <c r="L2" s="3" t="inlineStr">
        <is>
          <t>Tecnologia</t>
        </is>
      </c>
      <c r="M2" s="3" t="inlineStr">
        <is>
          <t>Site</t>
        </is>
      </c>
      <c r="N2" s="3" t="inlineStr">
        <is>
          <t>João Silva</t>
        </is>
      </c>
      <c r="O2" s="4" t="inlineStr">
        <is>
          <t>Ativo</t>
        </is>
      </c>
      <c r="P2" s="33" t="n">
        <v>46276</v>
      </c>
      <c r="Q2" s="7" t="n">
        <v>18500</v>
      </c>
      <c r="R2" s="4" t="n">
        <v>3</v>
      </c>
      <c r="S2" s="8">
        <f>IF(B2="","",IFERROR(Q2/R2,0))</f>
        <v/>
      </c>
      <c r="T2" s="33" t="n">
        <v>46298</v>
      </c>
      <c r="U2" s="9">
        <f>IF(P2="","",TODAY()-P2)</f>
        <v/>
      </c>
      <c r="V2" s="2">
        <f>IF(B2="","",IF(O2="Inativo","Inativo",IF(U2="","Sem histórico",IF(U2&lt;=30,"Recente",IF(U2&lt;=90,"Atenção","Reativar")))))</f>
        <v/>
      </c>
      <c r="W2" s="10" t="inlineStr">
        <is>
          <t>Cliente recorrente com interesse em upgrade.</t>
        </is>
      </c>
    </row>
    <row r="3">
      <c r="A3" s="2">
        <f>IF(B3="","",ROW()-1)</f>
        <v/>
      </c>
      <c r="B3" s="3" t="inlineStr">
        <is>
          <t>Maria Oliveira</t>
        </is>
      </c>
      <c r="C3" s="4" t="inlineStr">
        <is>
          <t>Pessoa Física</t>
        </is>
      </c>
      <c r="D3" s="5" t="inlineStr">
        <is>
          <t>987.654.321-00</t>
        </is>
      </c>
      <c r="E3" s="33" t="n">
        <v>46062</v>
      </c>
      <c r="F3" s="33" t="n">
        <v>31270</v>
      </c>
      <c r="G3" s="3" t="inlineStr">
        <is>
          <t>maria.oliveira@email.com</t>
        </is>
      </c>
      <c r="H3" s="5" t="inlineStr">
        <is>
          <t>(21) 98765-3402</t>
        </is>
      </c>
      <c r="I3" s="5" t="inlineStr">
        <is>
          <t>(21) 98765-3402</t>
        </is>
      </c>
      <c r="J3" s="3" t="inlineStr">
        <is>
          <t>Rio de Janeiro</t>
        </is>
      </c>
      <c r="K3" s="4" t="inlineStr">
        <is>
          <t>RJ</t>
        </is>
      </c>
      <c r="L3" s="3" t="inlineStr">
        <is>
          <t>Serviços</t>
        </is>
      </c>
      <c r="M3" s="3" t="inlineStr">
        <is>
          <t>Indicação</t>
        </is>
      </c>
      <c r="N3" s="3" t="inlineStr">
        <is>
          <t>Maria Oliveira</t>
        </is>
      </c>
      <c r="O3" s="4" t="inlineStr">
        <is>
          <t>Ativo</t>
        </is>
      </c>
      <c r="P3" s="33" t="n">
        <v>46236</v>
      </c>
      <c r="Q3" s="7" t="n">
        <v>48000</v>
      </c>
      <c r="R3" s="4" t="n">
        <v>6</v>
      </c>
      <c r="S3" s="8">
        <f>IF(B3="","",IFERROR(Q3/R3,0))</f>
        <v/>
      </c>
      <c r="T3" s="33" t="n">
        <v>46285</v>
      </c>
      <c r="U3" s="9">
        <f>IF(P3="","",TODAY()-P3)</f>
        <v/>
      </c>
      <c r="V3" s="2">
        <f>IF(B3="","",IF(O3="Inativo","Inativo",IF(U3="","Sem histórico",IF(U3&lt;=30,"Recente",IF(U3&lt;=90,"Atenção","Reativar")))))</f>
        <v/>
      </c>
      <c r="W3" s="10" t="inlineStr">
        <is>
          <t>Priorizar contato para renovação contratual.</t>
        </is>
      </c>
    </row>
    <row r="4">
      <c r="A4" s="2">
        <f>IF(B4="","",ROW()-1)</f>
        <v/>
      </c>
      <c r="B4" s="3" t="inlineStr">
        <is>
          <t>Pedro Santos</t>
        </is>
      </c>
      <c r="C4" s="4" t="inlineStr">
        <is>
          <t>Pessoa Jurídica</t>
        </is>
      </c>
      <c r="D4" s="5" t="inlineStr">
        <is>
          <t>12.345.678/0001-90</t>
        </is>
      </c>
      <c r="E4" s="33" t="n">
        <v>46099</v>
      </c>
      <c r="F4" s="33" t="n">
        <v>41002</v>
      </c>
      <c r="G4" s="3" t="inlineStr">
        <is>
          <t>contato@pedrosantos.com.br</t>
        </is>
      </c>
      <c r="H4" s="5" t="inlineStr">
        <is>
          <t>(31) 3344-8822</t>
        </is>
      </c>
      <c r="I4" s="5" t="inlineStr">
        <is>
          <t>(31) 99844-8822</t>
        </is>
      </c>
      <c r="J4" s="3" t="inlineStr">
        <is>
          <t>Belo Horizonte</t>
        </is>
      </c>
      <c r="K4" s="4" t="inlineStr">
        <is>
          <t>MG</t>
        </is>
      </c>
      <c r="L4" s="3" t="inlineStr">
        <is>
          <t>Indústria</t>
        </is>
      </c>
      <c r="M4" s="3" t="inlineStr">
        <is>
          <t>Evento</t>
        </is>
      </c>
      <c r="N4" s="3" t="inlineStr">
        <is>
          <t>Pedro Santos</t>
        </is>
      </c>
      <c r="O4" s="4" t="inlineStr">
        <is>
          <t>Ativo</t>
        </is>
      </c>
      <c r="P4" s="33" t="n">
        <v>46146</v>
      </c>
      <c r="Q4" s="7" t="n">
        <v>26500</v>
      </c>
      <c r="R4" s="4" t="n">
        <v>4</v>
      </c>
      <c r="S4" s="8">
        <f>IF(B4="","",IFERROR(Q4/R4,0))</f>
        <v/>
      </c>
      <c r="T4" s="33" t="n">
        <v>46276</v>
      </c>
      <c r="U4" s="9">
        <f>IF(P4="","",TODAY()-P4)</f>
        <v/>
      </c>
      <c r="V4" s="2">
        <f>IF(B4="","",IF(O4="Inativo","Inativo",IF(U4="","Sem histórico",IF(U4&lt;=30,"Recente",IF(U4&lt;=90,"Atenção","Reativar")))))</f>
        <v/>
      </c>
      <c r="W4" s="10" t="inlineStr">
        <is>
          <t>Sem retorno desde a última proposta comercial.</t>
        </is>
      </c>
    </row>
    <row r="5">
      <c r="A5" s="2">
        <f>IF(B5="","",ROW()-1)</f>
        <v/>
      </c>
      <c r="B5" s="3" t="inlineStr">
        <is>
          <t>Ana Souza</t>
        </is>
      </c>
      <c r="C5" s="4" t="inlineStr">
        <is>
          <t>Pessoa Física</t>
        </is>
      </c>
      <c r="D5" s="5" t="inlineStr">
        <is>
          <t>456.789.123-55</t>
        </is>
      </c>
      <c r="E5" s="33" t="n">
        <v>46114</v>
      </c>
      <c r="F5" s="33" t="n">
        <v>34301</v>
      </c>
      <c r="G5" s="3" t="inlineStr">
        <is>
          <t>ana.souza@email.com</t>
        </is>
      </c>
      <c r="H5" s="5" t="inlineStr">
        <is>
          <t>(41) 99771-4403</t>
        </is>
      </c>
      <c r="I5" s="5" t="inlineStr">
        <is>
          <t>(41) 99771-4403</t>
        </is>
      </c>
      <c r="J5" s="3" t="inlineStr">
        <is>
          <t>Curitiba</t>
        </is>
      </c>
      <c r="K5" s="4" t="inlineStr">
        <is>
          <t>PR</t>
        </is>
      </c>
      <c r="L5" s="3" t="inlineStr">
        <is>
          <t>Educação</t>
        </is>
      </c>
      <c r="M5" s="3" t="inlineStr">
        <is>
          <t>Instagram</t>
        </is>
      </c>
      <c r="N5" s="3" t="inlineStr">
        <is>
          <t>Ana Souza</t>
        </is>
      </c>
      <c r="O5" s="4" t="inlineStr">
        <is>
          <t>Prospect</t>
        </is>
      </c>
      <c r="P5" s="33" t="n"/>
      <c r="Q5" s="7" t="n">
        <v>0</v>
      </c>
      <c r="R5" s="4" t="n">
        <v>0</v>
      </c>
      <c r="S5" s="8">
        <f>IF(B5="","",IFERROR(Q5/R5,0))</f>
        <v/>
      </c>
      <c r="T5" s="33" t="n">
        <v>46293</v>
      </c>
      <c r="U5" s="9">
        <f>IF(P5="","",TODAY()-P5)</f>
        <v/>
      </c>
      <c r="V5" s="2">
        <f>IF(B5="","",IF(O5="Inativo","Inativo",IF(U5="","Sem histórico",IF(U5&lt;=30,"Recente",IF(U5&lt;=90,"Atenção","Reativar")))))</f>
        <v/>
      </c>
      <c r="W5" s="10" t="inlineStr">
        <is>
          <t>Prospect qualificado; aguardando aprovação de orçamento.</t>
        </is>
      </c>
    </row>
    <row r="6">
      <c r="A6" s="2">
        <f>IF(B6="","",ROW()-1)</f>
        <v/>
      </c>
      <c r="B6" s="3" t="inlineStr">
        <is>
          <t>Carlos Pereira</t>
        </is>
      </c>
      <c r="C6" s="4" t="inlineStr">
        <is>
          <t>Pessoa Jurídica</t>
        </is>
      </c>
      <c r="D6" s="5" t="inlineStr">
        <is>
          <t>45.678.912/0001-10</t>
        </is>
      </c>
      <c r="E6" s="33" t="n">
        <v>46162</v>
      </c>
      <c r="F6" s="33" t="n">
        <v>39706</v>
      </c>
      <c r="G6" s="3" t="inlineStr">
        <is>
          <t>financeiro@carlospereira.com.br</t>
        </is>
      </c>
      <c r="H6" s="5" t="inlineStr">
        <is>
          <t>(51) 3222-1188</t>
        </is>
      </c>
      <c r="I6" s="5" t="inlineStr">
        <is>
          <t>(51) 99122-1188</t>
        </is>
      </c>
      <c r="J6" s="3" t="inlineStr">
        <is>
          <t>Porto Alegre</t>
        </is>
      </c>
      <c r="K6" s="4" t="inlineStr">
        <is>
          <t>RS</t>
        </is>
      </c>
      <c r="L6" s="3" t="inlineStr">
        <is>
          <t>Varejo</t>
        </is>
      </c>
      <c r="M6" s="3" t="inlineStr">
        <is>
          <t>WhatsApp</t>
        </is>
      </c>
      <c r="N6" s="3" t="inlineStr">
        <is>
          <t>Carlos Pereira</t>
        </is>
      </c>
      <c r="O6" s="4" t="inlineStr">
        <is>
          <t>Inativo</t>
        </is>
      </c>
      <c r="P6" s="33" t="n">
        <v>46123</v>
      </c>
      <c r="Q6" s="7" t="n">
        <v>15000</v>
      </c>
      <c r="R6" s="4" t="n">
        <v>2</v>
      </c>
      <c r="S6" s="8">
        <f>IF(B6="","",IFERROR(Q6/R6,0))</f>
        <v/>
      </c>
      <c r="T6" s="33" t="n">
        <v>46268</v>
      </c>
      <c r="U6" s="9">
        <f>IF(P6="","",TODAY()-P6)</f>
        <v/>
      </c>
      <c r="V6" s="2">
        <f>IF(B6="","",IF(O6="Inativo","Inativo",IF(U6="","Sem histórico",IF(U6&lt;=30,"Recente",IF(U6&lt;=90,"Atenção","Reativar")))))</f>
        <v/>
      </c>
      <c r="W6" s="10" t="inlineStr">
        <is>
          <t>Cadastro inativo por solicitação do responsável financeiro.</t>
        </is>
      </c>
    </row>
    <row r="7">
      <c r="A7" s="2">
        <f>IF(B7="","",ROW()-1)</f>
        <v/>
      </c>
      <c r="B7" s="3" t="inlineStr">
        <is>
          <t>Juliana Costa</t>
        </is>
      </c>
      <c r="C7" s="4" t="inlineStr">
        <is>
          <t>Pessoa Física</t>
        </is>
      </c>
      <c r="D7" s="5" t="inlineStr">
        <is>
          <t>321.654.987-20</t>
        </is>
      </c>
      <c r="E7" s="33" t="n">
        <v>46180</v>
      </c>
      <c r="F7" s="33" t="n">
        <v>32923</v>
      </c>
      <c r="G7" s="3" t="inlineStr">
        <is>
          <t>juliana.costa@email.com</t>
        </is>
      </c>
      <c r="H7" s="5" t="inlineStr">
        <is>
          <t>(71) 98888-6712</t>
        </is>
      </c>
      <c r="I7" s="5" t="inlineStr">
        <is>
          <t>(71) 98888-6712</t>
        </is>
      </c>
      <c r="J7" s="3" t="inlineStr">
        <is>
          <t>Salvador</t>
        </is>
      </c>
      <c r="K7" s="4" t="inlineStr">
        <is>
          <t>BA</t>
        </is>
      </c>
      <c r="L7" s="3" t="inlineStr">
        <is>
          <t>Saúde</t>
        </is>
      </c>
      <c r="M7" s="3" t="inlineStr">
        <is>
          <t>Site</t>
        </is>
      </c>
      <c r="N7" s="3" t="inlineStr">
        <is>
          <t>João Silva</t>
        </is>
      </c>
      <c r="O7" s="4" t="inlineStr">
        <is>
          <t>Ativo</t>
        </is>
      </c>
      <c r="P7" s="33" t="n">
        <v>46192</v>
      </c>
      <c r="Q7" s="7" t="n">
        <v>9200</v>
      </c>
      <c r="R7" s="4" t="n">
        <v>2</v>
      </c>
      <c r="S7" s="8">
        <f>IF(B7="","",IFERROR(Q7/R7,0))</f>
        <v/>
      </c>
      <c r="T7" s="33" t="n">
        <v>46281</v>
      </c>
      <c r="U7" s="9">
        <f>IF(P7="","",TODAY()-P7)</f>
        <v/>
      </c>
      <c r="V7" s="2">
        <f>IF(B7="","",IF(O7="Inativo","Inativo",IF(U7="","Sem histórico",IF(U7&lt;=30,"Recente",IF(U7&lt;=90,"Atenção","Reativar")))))</f>
        <v/>
      </c>
      <c r="W7" s="10" t="inlineStr">
        <is>
          <t>Necessário reativar relacionamento comercial.</t>
        </is>
      </c>
    </row>
    <row r="8">
      <c r="A8" s="2">
        <f>IF(B8="","",ROW()-1)</f>
        <v/>
      </c>
      <c r="B8" s="3" t="inlineStr">
        <is>
          <t>Rafael Almeida</t>
        </is>
      </c>
      <c r="C8" s="4" t="inlineStr">
        <is>
          <t>Pessoa Jurídica</t>
        </is>
      </c>
      <c r="D8" s="5" t="inlineStr">
        <is>
          <t>67.891.234/0001-55</t>
        </is>
      </c>
      <c r="E8" s="33" t="n">
        <v>46214</v>
      </c>
      <c r="F8" s="33" t="n">
        <v>42531</v>
      </c>
      <c r="G8" s="3" t="inlineStr">
        <is>
          <t>vendas@rafaelalmeida.com.br</t>
        </is>
      </c>
      <c r="H8" s="5" t="inlineStr">
        <is>
          <t>(81) 3456-2299</t>
        </is>
      </c>
      <c r="I8" s="5" t="inlineStr">
        <is>
          <t>(81) 99655-2299</t>
        </is>
      </c>
      <c r="J8" s="3" t="inlineStr">
        <is>
          <t>Recife</t>
        </is>
      </c>
      <c r="K8" s="4" t="inlineStr">
        <is>
          <t>PE</t>
        </is>
      </c>
      <c r="L8" s="3" t="inlineStr">
        <is>
          <t>Agronegócio</t>
        </is>
      </c>
      <c r="M8" s="3" t="inlineStr">
        <is>
          <t>Prospecção</t>
        </is>
      </c>
      <c r="N8" s="3" t="inlineStr">
        <is>
          <t>Pedro Santos</t>
        </is>
      </c>
      <c r="O8" s="4" t="inlineStr">
        <is>
          <t>Ativo</t>
        </is>
      </c>
      <c r="P8" s="33" t="n">
        <v>46263</v>
      </c>
      <c r="Q8" s="7" t="n">
        <v>33500</v>
      </c>
      <c r="R8" s="4" t="n">
        <v>5</v>
      </c>
      <c r="S8" s="8">
        <f>IF(B8="","",IFERROR(Q8/R8,0))</f>
        <v/>
      </c>
      <c r="T8" s="33" t="n">
        <v>46302</v>
      </c>
      <c r="U8" s="9">
        <f>IF(P8="","",TODAY()-P8)</f>
        <v/>
      </c>
      <c r="V8" s="2">
        <f>IF(B8="","",IF(O8="Inativo","Inativo",IF(U8="","Sem histórico",IF(U8&lt;=30,"Recente",IF(U8&lt;=90,"Atenção","Reativar")))))</f>
        <v/>
      </c>
      <c r="W8" s="10" t="inlineStr">
        <is>
          <t>Cliente estratégico com compras regulares.</t>
        </is>
      </c>
    </row>
    <row r="9">
      <c r="A9" s="2">
        <f>IF(B9="","",ROW()-1)</f>
        <v/>
      </c>
      <c r="B9" s="3" t="inlineStr">
        <is>
          <t>Camila Ferreira</t>
        </is>
      </c>
      <c r="C9" s="4" t="inlineStr">
        <is>
          <t>Pessoa Física</t>
        </is>
      </c>
      <c r="D9" s="5" t="inlineStr">
        <is>
          <t>741.852.963-40</t>
        </is>
      </c>
      <c r="E9" s="33" t="n">
        <v>46237</v>
      </c>
      <c r="F9" s="33" t="n">
        <v>35253</v>
      </c>
      <c r="G9" s="3" t="inlineStr">
        <is>
          <t>camila.ferreira@email.com</t>
        </is>
      </c>
      <c r="H9" s="5" t="inlineStr">
        <is>
          <t>(85) 98877-3308</t>
        </is>
      </c>
      <c r="I9" s="5" t="inlineStr">
        <is>
          <t>(85) 98877-3308</t>
        </is>
      </c>
      <c r="J9" s="3" t="inlineStr">
        <is>
          <t>Fortaleza</t>
        </is>
      </c>
      <c r="K9" s="4" t="inlineStr">
        <is>
          <t>CE</t>
        </is>
      </c>
      <c r="L9" s="3" t="inlineStr">
        <is>
          <t>Serviços</t>
        </is>
      </c>
      <c r="M9" s="3" t="inlineStr">
        <is>
          <t>Instagram</t>
        </is>
      </c>
      <c r="N9" s="3" t="inlineStr">
        <is>
          <t>Ana Souza</t>
        </is>
      </c>
      <c r="O9" s="4" t="inlineStr">
        <is>
          <t>Ativo</t>
        </is>
      </c>
      <c r="P9" s="33" t="n">
        <v>46220</v>
      </c>
      <c r="Q9" s="7" t="n">
        <v>12800</v>
      </c>
      <c r="R9" s="4" t="n">
        <v>2</v>
      </c>
      <c r="S9" s="8">
        <f>IF(B9="","",IFERROR(Q9/R9,0))</f>
        <v/>
      </c>
      <c r="T9" s="33" t="n">
        <v>46290</v>
      </c>
      <c r="U9" s="9">
        <f>IF(P9="","",TODAY()-P9)</f>
        <v/>
      </c>
      <c r="V9" s="2">
        <f>IF(B9="","",IF(O9="Inativo","Inativo",IF(U9="","Sem histórico",IF(U9&lt;=30,"Recente",IF(U9&lt;=90,"Atenção","Reativar")))))</f>
        <v/>
      </c>
      <c r="W9" s="10" t="inlineStr">
        <is>
          <t>Avaliar oportunidade de venda complementar.</t>
        </is>
      </c>
    </row>
    <row r="10">
      <c r="A10" s="2">
        <f>IF(B10="","",ROW()-1)</f>
        <v/>
      </c>
      <c r="B10" s="3" t="inlineStr">
        <is>
          <t>Lucas Rodrigues</t>
        </is>
      </c>
      <c r="C10" s="4" t="inlineStr">
        <is>
          <t>Pessoa Jurídica</t>
        </is>
      </c>
      <c r="D10" s="5" t="inlineStr">
        <is>
          <t>98.765.432/0001-18</t>
        </is>
      </c>
      <c r="E10" s="33" t="n">
        <v>46274</v>
      </c>
      <c r="F10" s="33" t="n">
        <v>43490</v>
      </c>
      <c r="G10" s="3" t="inlineStr">
        <is>
          <t>contato@lucasrodrigues.com.br</t>
        </is>
      </c>
      <c r="H10" s="5" t="inlineStr">
        <is>
          <t>(61) 3333-7755</t>
        </is>
      </c>
      <c r="I10" s="5" t="inlineStr">
        <is>
          <t>(61) 99775-7755</t>
        </is>
      </c>
      <c r="J10" s="3" t="inlineStr">
        <is>
          <t>Brasília</t>
        </is>
      </c>
      <c r="K10" s="4" t="inlineStr">
        <is>
          <t>DF</t>
        </is>
      </c>
      <c r="L10" s="3" t="inlineStr">
        <is>
          <t>Tecnologia</t>
        </is>
      </c>
      <c r="M10" s="3" t="inlineStr">
        <is>
          <t>Evento</t>
        </is>
      </c>
      <c r="N10" s="3" t="inlineStr">
        <is>
          <t>Carlos Pereira</t>
        </is>
      </c>
      <c r="O10" s="4" t="inlineStr">
        <is>
          <t>Ativo</t>
        </is>
      </c>
      <c r="P10" s="33" t="n">
        <v>46156</v>
      </c>
      <c r="Q10" s="7" t="n">
        <v>21750</v>
      </c>
      <c r="R10" s="4" t="n">
        <v>3</v>
      </c>
      <c r="S10" s="8">
        <f>IF(B10="","",IFERROR(Q10/R10,0))</f>
        <v/>
      </c>
      <c r="T10" s="33" t="n">
        <v>46273</v>
      </c>
      <c r="U10" s="9">
        <f>IF(P10="","",TODAY()-P10)</f>
        <v/>
      </c>
      <c r="V10" s="2">
        <f>IF(B10="","",IF(O10="Inativo","Inativo",IF(U10="","Sem histórico",IF(U10&lt;=30,"Recente",IF(U10&lt;=90,"Atenção","Reativar")))))</f>
        <v/>
      </c>
      <c r="W10" s="10" t="inlineStr">
        <is>
          <t>Cliente com potencial de reativação imediata.</t>
        </is>
      </c>
    </row>
    <row r="11">
      <c r="A11" s="2">
        <f>IF(B11="","",ROW()-1)</f>
        <v/>
      </c>
      <c r="B11" s="3" t="inlineStr">
        <is>
          <t>Fernanda Lima</t>
        </is>
      </c>
      <c r="C11" s="4" t="inlineStr">
        <is>
          <t>Pessoa Física</t>
        </is>
      </c>
      <c r="D11" s="5" t="inlineStr">
        <is>
          <t>159.753.486-80</t>
        </is>
      </c>
      <c r="E11" s="33" t="n">
        <v>46283</v>
      </c>
      <c r="F11" s="33" t="n">
        <v>32112</v>
      </c>
      <c r="G11" s="3" t="inlineStr">
        <is>
          <t>fernanda.lima@email.com</t>
        </is>
      </c>
      <c r="H11" s="5" t="inlineStr">
        <is>
          <t>(19) 99766-9110</t>
        </is>
      </c>
      <c r="I11" s="5" t="inlineStr">
        <is>
          <t>(19) 99766-9110</t>
        </is>
      </c>
      <c r="J11" s="3" t="inlineStr">
        <is>
          <t>Campinas</t>
        </is>
      </c>
      <c r="K11" s="4" t="inlineStr">
        <is>
          <t>SP</t>
        </is>
      </c>
      <c r="L11" s="3" t="inlineStr">
        <is>
          <t>Varejo</t>
        </is>
      </c>
      <c r="M11" s="3" t="inlineStr">
        <is>
          <t>Indicação</t>
        </is>
      </c>
      <c r="N11" s="3" t="inlineStr">
        <is>
          <t>Maria Oliveira</t>
        </is>
      </c>
      <c r="O11" s="4" t="inlineStr">
        <is>
          <t>Ativo</t>
        </is>
      </c>
      <c r="P11" s="33" t="n">
        <v>46283</v>
      </c>
      <c r="Q11" s="7" t="n">
        <v>6700</v>
      </c>
      <c r="R11" s="4" t="n">
        <v>1</v>
      </c>
      <c r="S11" s="8">
        <f>IF(B11="","",IFERROR(Q11/R11,0))</f>
        <v/>
      </c>
      <c r="T11" s="33" t="n">
        <v>46308</v>
      </c>
      <c r="U11" s="9">
        <f>IF(P11="","",TODAY()-P11)</f>
        <v/>
      </c>
      <c r="V11" s="2">
        <f>IF(B11="","",IF(O11="Inativo","Inativo",IF(U11="","Sem histórico",IF(U11&lt;=30,"Recente",IF(U11&lt;=90,"Atenção","Reativar")))))</f>
        <v/>
      </c>
      <c r="W11" s="10" t="inlineStr">
        <is>
          <t>Primeira compra concluída com alto potencial de recorrência.</t>
        </is>
      </c>
    </row>
    <row r="12">
      <c r="A12" s="2">
        <f>IF(B12="","",ROW()-1)</f>
        <v/>
      </c>
      <c r="B12" s="3" t="n"/>
      <c r="C12" s="4" t="n"/>
      <c r="D12" s="5" t="n"/>
      <c r="E12" s="33" t="n"/>
      <c r="F12" s="33" t="n"/>
      <c r="G12" s="3" t="n"/>
      <c r="H12" s="5" t="n"/>
      <c r="I12" s="5" t="n"/>
      <c r="J12" s="3" t="n"/>
      <c r="K12" s="4" t="n"/>
      <c r="L12" s="3" t="n"/>
      <c r="M12" s="3" t="n"/>
      <c r="N12" s="3" t="n"/>
      <c r="O12" s="4" t="n"/>
      <c r="P12" s="33" t="n"/>
      <c r="Q12" s="7" t="n"/>
      <c r="R12" s="4" t="n"/>
      <c r="S12" s="8">
        <f>IF(B12="","",IFERROR(Q12/R12,0))</f>
        <v/>
      </c>
      <c r="T12" s="33" t="n"/>
      <c r="U12" s="9">
        <f>IF(P12="","",TODAY()-P12)</f>
        <v/>
      </c>
      <c r="V12" s="2">
        <f>IF(B12="","",IF(O12="Inativo","Inativo",IF(U12="","Sem histórico",IF(U12&lt;=30,"Recente",IF(U12&lt;=90,"Atenção","Reativar")))))</f>
        <v/>
      </c>
      <c r="W12" s="10" t="n"/>
    </row>
    <row r="13">
      <c r="A13" s="2">
        <f>IF(B13="","",ROW()-1)</f>
        <v/>
      </c>
      <c r="B13" s="3" t="n"/>
      <c r="C13" s="4" t="n"/>
      <c r="D13" s="5" t="n"/>
      <c r="E13" s="33" t="n"/>
      <c r="F13" s="33" t="n"/>
      <c r="G13" s="3" t="n"/>
      <c r="H13" s="5" t="n"/>
      <c r="I13" s="5" t="n"/>
      <c r="J13" s="3" t="n"/>
      <c r="K13" s="4" t="n"/>
      <c r="L13" s="3" t="n"/>
      <c r="M13" s="3" t="n"/>
      <c r="N13" s="3" t="n"/>
      <c r="O13" s="4" t="n"/>
      <c r="P13" s="33" t="n"/>
      <c r="Q13" s="7" t="n"/>
      <c r="R13" s="4" t="n"/>
      <c r="S13" s="8">
        <f>IF(B13="","",IFERROR(Q13/R13,0))</f>
        <v/>
      </c>
      <c r="T13" s="33" t="n"/>
      <c r="U13" s="9">
        <f>IF(P13="","",TODAY()-P13)</f>
        <v/>
      </c>
      <c r="V13" s="2">
        <f>IF(B13="","",IF(O13="Inativo","Inativo",IF(U13="","Sem histórico",IF(U13&lt;=30,"Recente",IF(U13&lt;=90,"Atenção","Reativar")))))</f>
        <v/>
      </c>
      <c r="W13" s="10" t="n"/>
    </row>
    <row r="14">
      <c r="A14" s="2">
        <f>IF(B14="","",ROW()-1)</f>
        <v/>
      </c>
      <c r="B14" s="3" t="n"/>
      <c r="C14" s="4" t="n"/>
      <c r="D14" s="5" t="n"/>
      <c r="E14" s="33" t="n"/>
      <c r="F14" s="33" t="n"/>
      <c r="G14" s="3" t="n"/>
      <c r="H14" s="5" t="n"/>
      <c r="I14" s="5" t="n"/>
      <c r="J14" s="3" t="n"/>
      <c r="K14" s="4" t="n"/>
      <c r="L14" s="3" t="n"/>
      <c r="M14" s="3" t="n"/>
      <c r="N14" s="3" t="n"/>
      <c r="O14" s="4" t="n"/>
      <c r="P14" s="33" t="n"/>
      <c r="Q14" s="7" t="n"/>
      <c r="R14" s="4" t="n"/>
      <c r="S14" s="8">
        <f>IF(B14="","",IFERROR(Q14/R14,0))</f>
        <v/>
      </c>
      <c r="T14" s="33" t="n"/>
      <c r="U14" s="9">
        <f>IF(P14="","",TODAY()-P14)</f>
        <v/>
      </c>
      <c r="V14" s="2">
        <f>IF(B14="","",IF(O14="Inativo","Inativo",IF(U14="","Sem histórico",IF(U14&lt;=30,"Recente",IF(U14&lt;=90,"Atenção","Reativar")))))</f>
        <v/>
      </c>
      <c r="W14" s="10" t="n"/>
    </row>
    <row r="15">
      <c r="A15" s="2">
        <f>IF(B15="","",ROW()-1)</f>
        <v/>
      </c>
      <c r="B15" s="3" t="n"/>
      <c r="C15" s="4" t="n"/>
      <c r="D15" s="5" t="n"/>
      <c r="E15" s="33" t="n"/>
      <c r="F15" s="33" t="n"/>
      <c r="G15" s="3" t="n"/>
      <c r="H15" s="5" t="n"/>
      <c r="I15" s="5" t="n"/>
      <c r="J15" s="3" t="n"/>
      <c r="K15" s="4" t="n"/>
      <c r="L15" s="3" t="n"/>
      <c r="M15" s="3" t="n"/>
      <c r="N15" s="3" t="n"/>
      <c r="O15" s="4" t="n"/>
      <c r="P15" s="33" t="n"/>
      <c r="Q15" s="7" t="n"/>
      <c r="R15" s="4" t="n"/>
      <c r="S15" s="8">
        <f>IF(B15="","",IFERROR(Q15/R15,0))</f>
        <v/>
      </c>
      <c r="T15" s="33" t="n"/>
      <c r="U15" s="9">
        <f>IF(P15="","",TODAY()-P15)</f>
        <v/>
      </c>
      <c r="V15" s="2">
        <f>IF(B15="","",IF(O15="Inativo","Inativo",IF(U15="","Sem histórico",IF(U15&lt;=30,"Recente",IF(U15&lt;=90,"Atenção","Reativar")))))</f>
        <v/>
      </c>
      <c r="W15" s="10" t="n"/>
    </row>
    <row r="16">
      <c r="A16" s="2">
        <f>IF(B16="","",ROW()-1)</f>
        <v/>
      </c>
      <c r="B16" s="3" t="n"/>
      <c r="C16" s="4" t="n"/>
      <c r="D16" s="5" t="n"/>
      <c r="E16" s="33" t="n"/>
      <c r="F16" s="33" t="n"/>
      <c r="G16" s="3" t="n"/>
      <c r="H16" s="5" t="n"/>
      <c r="I16" s="5" t="n"/>
      <c r="J16" s="3" t="n"/>
      <c r="K16" s="4" t="n"/>
      <c r="L16" s="3" t="n"/>
      <c r="M16" s="3" t="n"/>
      <c r="N16" s="3" t="n"/>
      <c r="O16" s="4" t="n"/>
      <c r="P16" s="33" t="n"/>
      <c r="Q16" s="7" t="n"/>
      <c r="R16" s="4" t="n"/>
      <c r="S16" s="8">
        <f>IF(B16="","",IFERROR(Q16/R16,0))</f>
        <v/>
      </c>
      <c r="T16" s="33" t="n"/>
      <c r="U16" s="9">
        <f>IF(P16="","",TODAY()-P16)</f>
        <v/>
      </c>
      <c r="V16" s="2">
        <f>IF(B16="","",IF(O16="Inativo","Inativo",IF(U16="","Sem histórico",IF(U16&lt;=30,"Recente",IF(U16&lt;=90,"Atenção","Reativar")))))</f>
        <v/>
      </c>
      <c r="W16" s="10" t="n"/>
    </row>
    <row r="17">
      <c r="A17" s="2">
        <f>IF(B17="","",ROW()-1)</f>
        <v/>
      </c>
      <c r="B17" s="3" t="n"/>
      <c r="C17" s="4" t="n"/>
      <c r="D17" s="5" t="n"/>
      <c r="E17" s="33" t="n"/>
      <c r="F17" s="33" t="n"/>
      <c r="G17" s="3" t="n"/>
      <c r="H17" s="5" t="n"/>
      <c r="I17" s="5" t="n"/>
      <c r="J17" s="3" t="n"/>
      <c r="K17" s="4" t="n"/>
      <c r="L17" s="3" t="n"/>
      <c r="M17" s="3" t="n"/>
      <c r="N17" s="3" t="n"/>
      <c r="O17" s="4" t="n"/>
      <c r="P17" s="33" t="n"/>
      <c r="Q17" s="7" t="n"/>
      <c r="R17" s="4" t="n"/>
      <c r="S17" s="8">
        <f>IF(B17="","",IFERROR(Q17/R17,0))</f>
        <v/>
      </c>
      <c r="T17" s="33" t="n"/>
      <c r="U17" s="9">
        <f>IF(P17="","",TODAY()-P17)</f>
        <v/>
      </c>
      <c r="V17" s="2">
        <f>IF(B17="","",IF(O17="Inativo","Inativo",IF(U17="","Sem histórico",IF(U17&lt;=30,"Recente",IF(U17&lt;=90,"Atenção","Reativar")))))</f>
        <v/>
      </c>
      <c r="W17" s="10" t="n"/>
    </row>
    <row r="18">
      <c r="A18" s="2">
        <f>IF(B18="","",ROW()-1)</f>
        <v/>
      </c>
      <c r="B18" s="3" t="n"/>
      <c r="C18" s="4" t="n"/>
      <c r="D18" s="5" t="n"/>
      <c r="E18" s="33" t="n"/>
      <c r="F18" s="33" t="n"/>
      <c r="G18" s="3" t="n"/>
      <c r="H18" s="5" t="n"/>
      <c r="I18" s="5" t="n"/>
      <c r="J18" s="3" t="n"/>
      <c r="K18" s="4" t="n"/>
      <c r="L18" s="3" t="n"/>
      <c r="M18" s="3" t="n"/>
      <c r="N18" s="3" t="n"/>
      <c r="O18" s="4" t="n"/>
      <c r="P18" s="33" t="n"/>
      <c r="Q18" s="7" t="n"/>
      <c r="R18" s="4" t="n"/>
      <c r="S18" s="8">
        <f>IF(B18="","",IFERROR(Q18/R18,0))</f>
        <v/>
      </c>
      <c r="T18" s="33" t="n"/>
      <c r="U18" s="9">
        <f>IF(P18="","",TODAY()-P18)</f>
        <v/>
      </c>
      <c r="V18" s="2">
        <f>IF(B18="","",IF(O18="Inativo","Inativo",IF(U18="","Sem histórico",IF(U18&lt;=30,"Recente",IF(U18&lt;=90,"Atenção","Reativar")))))</f>
        <v/>
      </c>
      <c r="W18" s="10" t="n"/>
    </row>
    <row r="19">
      <c r="A19" s="2">
        <f>IF(B19="","",ROW()-1)</f>
        <v/>
      </c>
      <c r="B19" s="3" t="n"/>
      <c r="C19" s="4" t="n"/>
      <c r="D19" s="5" t="n"/>
      <c r="E19" s="33" t="n"/>
      <c r="F19" s="33" t="n"/>
      <c r="G19" s="3" t="n"/>
      <c r="H19" s="5" t="n"/>
      <c r="I19" s="5" t="n"/>
      <c r="J19" s="3" t="n"/>
      <c r="K19" s="4" t="n"/>
      <c r="L19" s="3" t="n"/>
      <c r="M19" s="3" t="n"/>
      <c r="N19" s="3" t="n"/>
      <c r="O19" s="4" t="n"/>
      <c r="P19" s="33" t="n"/>
      <c r="Q19" s="7" t="n"/>
      <c r="R19" s="4" t="n"/>
      <c r="S19" s="8">
        <f>IF(B19="","",IFERROR(Q19/R19,0))</f>
        <v/>
      </c>
      <c r="T19" s="33" t="n"/>
      <c r="U19" s="9">
        <f>IF(P19="","",TODAY()-P19)</f>
        <v/>
      </c>
      <c r="V19" s="2">
        <f>IF(B19="","",IF(O19="Inativo","Inativo",IF(U19="","Sem histórico",IF(U19&lt;=30,"Recente",IF(U19&lt;=90,"Atenção","Reativar")))))</f>
        <v/>
      </c>
      <c r="W19" s="10" t="n"/>
    </row>
    <row r="20">
      <c r="A20" s="2">
        <f>IF(B20="","",ROW()-1)</f>
        <v/>
      </c>
      <c r="B20" s="3" t="n"/>
      <c r="C20" s="4" t="n"/>
      <c r="D20" s="5" t="n"/>
      <c r="E20" s="33" t="n"/>
      <c r="F20" s="33" t="n"/>
      <c r="G20" s="3" t="n"/>
      <c r="H20" s="5" t="n"/>
      <c r="I20" s="5" t="n"/>
      <c r="J20" s="3" t="n"/>
      <c r="K20" s="4" t="n"/>
      <c r="L20" s="3" t="n"/>
      <c r="M20" s="3" t="n"/>
      <c r="N20" s="3" t="n"/>
      <c r="O20" s="4" t="n"/>
      <c r="P20" s="33" t="n"/>
      <c r="Q20" s="7" t="n"/>
      <c r="R20" s="4" t="n"/>
      <c r="S20" s="8">
        <f>IF(B20="","",IFERROR(Q20/R20,0))</f>
        <v/>
      </c>
      <c r="T20" s="33" t="n"/>
      <c r="U20" s="9">
        <f>IF(P20="","",TODAY()-P20)</f>
        <v/>
      </c>
      <c r="V20" s="2">
        <f>IF(B20="","",IF(O20="Inativo","Inativo",IF(U20="","Sem histórico",IF(U20&lt;=30,"Recente",IF(U20&lt;=90,"Atenção","Reativar")))))</f>
        <v/>
      </c>
      <c r="W20" s="10" t="n"/>
    </row>
    <row r="21">
      <c r="A21" s="2">
        <f>IF(B21="","",ROW()-1)</f>
        <v/>
      </c>
      <c r="B21" s="3" t="n"/>
      <c r="C21" s="4" t="n"/>
      <c r="D21" s="5" t="n"/>
      <c r="E21" s="33" t="n"/>
      <c r="F21" s="33" t="n"/>
      <c r="G21" s="3" t="n"/>
      <c r="H21" s="5" t="n"/>
      <c r="I21" s="5" t="n"/>
      <c r="J21" s="3" t="n"/>
      <c r="K21" s="4" t="n"/>
      <c r="L21" s="3" t="n"/>
      <c r="M21" s="3" t="n"/>
      <c r="N21" s="3" t="n"/>
      <c r="O21" s="4" t="n"/>
      <c r="P21" s="33" t="n"/>
      <c r="Q21" s="7" t="n"/>
      <c r="R21" s="4" t="n"/>
      <c r="S21" s="8">
        <f>IF(B21="","",IFERROR(Q21/R21,0))</f>
        <v/>
      </c>
      <c r="T21" s="33" t="n"/>
      <c r="U21" s="9">
        <f>IF(P21="","",TODAY()-P21)</f>
        <v/>
      </c>
      <c r="V21" s="2">
        <f>IF(B21="","",IF(O21="Inativo","Inativo",IF(U21="","Sem histórico",IF(U21&lt;=30,"Recente",IF(U21&lt;=90,"Atenção","Reativar")))))</f>
        <v/>
      </c>
      <c r="W21" s="10" t="n"/>
    </row>
    <row r="22">
      <c r="A22" s="2">
        <f>IF(B22="","",ROW()-1)</f>
        <v/>
      </c>
      <c r="B22" s="3" t="n"/>
      <c r="C22" s="4" t="n"/>
      <c r="D22" s="5" t="n"/>
      <c r="E22" s="33" t="n"/>
      <c r="F22" s="33" t="n"/>
      <c r="G22" s="3" t="n"/>
      <c r="H22" s="5" t="n"/>
      <c r="I22" s="5" t="n"/>
      <c r="J22" s="3" t="n"/>
      <c r="K22" s="4" t="n"/>
      <c r="L22" s="3" t="n"/>
      <c r="M22" s="3" t="n"/>
      <c r="N22" s="3" t="n"/>
      <c r="O22" s="4" t="n"/>
      <c r="P22" s="33" t="n"/>
      <c r="Q22" s="7" t="n"/>
      <c r="R22" s="4" t="n"/>
      <c r="S22" s="8">
        <f>IF(B22="","",IFERROR(Q22/R22,0))</f>
        <v/>
      </c>
      <c r="T22" s="33" t="n"/>
      <c r="U22" s="9">
        <f>IF(P22="","",TODAY()-P22)</f>
        <v/>
      </c>
      <c r="V22" s="2">
        <f>IF(B22="","",IF(O22="Inativo","Inativo",IF(U22="","Sem histórico",IF(U22&lt;=30,"Recente",IF(U22&lt;=90,"Atenção","Reativar")))))</f>
        <v/>
      </c>
      <c r="W22" s="10" t="n"/>
    </row>
    <row r="23">
      <c r="A23" s="2">
        <f>IF(B23="","",ROW()-1)</f>
        <v/>
      </c>
      <c r="B23" s="3" t="n"/>
      <c r="C23" s="4" t="n"/>
      <c r="D23" s="5" t="n"/>
      <c r="E23" s="33" t="n"/>
      <c r="F23" s="33" t="n"/>
      <c r="G23" s="3" t="n"/>
      <c r="H23" s="5" t="n"/>
      <c r="I23" s="5" t="n"/>
      <c r="J23" s="3" t="n"/>
      <c r="K23" s="4" t="n"/>
      <c r="L23" s="3" t="n"/>
      <c r="M23" s="3" t="n"/>
      <c r="N23" s="3" t="n"/>
      <c r="O23" s="4" t="n"/>
      <c r="P23" s="33" t="n"/>
      <c r="Q23" s="7" t="n"/>
      <c r="R23" s="4" t="n"/>
      <c r="S23" s="8">
        <f>IF(B23="","",IFERROR(Q23/R23,0))</f>
        <v/>
      </c>
      <c r="T23" s="33" t="n"/>
      <c r="U23" s="9">
        <f>IF(P23="","",TODAY()-P23)</f>
        <v/>
      </c>
      <c r="V23" s="2">
        <f>IF(B23="","",IF(O23="Inativo","Inativo",IF(U23="","Sem histórico",IF(U23&lt;=30,"Recente",IF(U23&lt;=90,"Atenção","Reativar")))))</f>
        <v/>
      </c>
      <c r="W23" s="10" t="n"/>
    </row>
    <row r="24">
      <c r="A24" s="2">
        <f>IF(B24="","",ROW()-1)</f>
        <v/>
      </c>
      <c r="B24" s="3" t="n"/>
      <c r="C24" s="4" t="n"/>
      <c r="D24" s="5" t="n"/>
      <c r="E24" s="33" t="n"/>
      <c r="F24" s="33" t="n"/>
      <c r="G24" s="3" t="n"/>
      <c r="H24" s="5" t="n"/>
      <c r="I24" s="5" t="n"/>
      <c r="J24" s="3" t="n"/>
      <c r="K24" s="4" t="n"/>
      <c r="L24" s="3" t="n"/>
      <c r="M24" s="3" t="n"/>
      <c r="N24" s="3" t="n"/>
      <c r="O24" s="4" t="n"/>
      <c r="P24" s="33" t="n"/>
      <c r="Q24" s="7" t="n"/>
      <c r="R24" s="4" t="n"/>
      <c r="S24" s="8">
        <f>IF(B24="","",IFERROR(Q24/R24,0))</f>
        <v/>
      </c>
      <c r="T24" s="33" t="n"/>
      <c r="U24" s="9">
        <f>IF(P24="","",TODAY()-P24)</f>
        <v/>
      </c>
      <c r="V24" s="2">
        <f>IF(B24="","",IF(O24="Inativo","Inativo",IF(U24="","Sem histórico",IF(U24&lt;=30,"Recente",IF(U24&lt;=90,"Atenção","Reativar")))))</f>
        <v/>
      </c>
      <c r="W24" s="10" t="n"/>
    </row>
    <row r="25">
      <c r="A25" s="2">
        <f>IF(B25="","",ROW()-1)</f>
        <v/>
      </c>
      <c r="B25" s="3" t="n"/>
      <c r="C25" s="4" t="n"/>
      <c r="D25" s="5" t="n"/>
      <c r="E25" s="33" t="n"/>
      <c r="F25" s="33" t="n"/>
      <c r="G25" s="3" t="n"/>
      <c r="H25" s="5" t="n"/>
      <c r="I25" s="5" t="n"/>
      <c r="J25" s="3" t="n"/>
      <c r="K25" s="4" t="n"/>
      <c r="L25" s="3" t="n"/>
      <c r="M25" s="3" t="n"/>
      <c r="N25" s="3" t="n"/>
      <c r="O25" s="4" t="n"/>
      <c r="P25" s="33" t="n"/>
      <c r="Q25" s="7" t="n"/>
      <c r="R25" s="4" t="n"/>
      <c r="S25" s="8">
        <f>IF(B25="","",IFERROR(Q25/R25,0))</f>
        <v/>
      </c>
      <c r="T25" s="33" t="n"/>
      <c r="U25" s="9">
        <f>IF(P25="","",TODAY()-P25)</f>
        <v/>
      </c>
      <c r="V25" s="2">
        <f>IF(B25="","",IF(O25="Inativo","Inativo",IF(U25="","Sem histórico",IF(U25&lt;=30,"Recente",IF(U25&lt;=90,"Atenção","Reativar")))))</f>
        <v/>
      </c>
      <c r="W25" s="10" t="n"/>
    </row>
    <row r="26">
      <c r="A26" s="2">
        <f>IF(B26="","",ROW()-1)</f>
        <v/>
      </c>
      <c r="B26" s="3" t="n"/>
      <c r="C26" s="4" t="n"/>
      <c r="D26" s="5" t="n"/>
      <c r="E26" s="33" t="n"/>
      <c r="F26" s="33" t="n"/>
      <c r="G26" s="3" t="n"/>
      <c r="H26" s="5" t="n"/>
      <c r="I26" s="5" t="n"/>
      <c r="J26" s="3" t="n"/>
      <c r="K26" s="4" t="n"/>
      <c r="L26" s="3" t="n"/>
      <c r="M26" s="3" t="n"/>
      <c r="N26" s="3" t="n"/>
      <c r="O26" s="4" t="n"/>
      <c r="P26" s="33" t="n"/>
      <c r="Q26" s="7" t="n"/>
      <c r="R26" s="4" t="n"/>
      <c r="S26" s="8">
        <f>IF(B26="","",IFERROR(Q26/R26,0))</f>
        <v/>
      </c>
      <c r="T26" s="33" t="n"/>
      <c r="U26" s="9">
        <f>IF(P26="","",TODAY()-P26)</f>
        <v/>
      </c>
      <c r="V26" s="2">
        <f>IF(B26="","",IF(O26="Inativo","Inativo",IF(U26="","Sem histórico",IF(U26&lt;=30,"Recente",IF(U26&lt;=90,"Atenção","Reativar")))))</f>
        <v/>
      </c>
      <c r="W26" s="10" t="n"/>
    </row>
    <row r="27">
      <c r="A27" s="2">
        <f>IF(B27="","",ROW()-1)</f>
        <v/>
      </c>
      <c r="B27" s="3" t="n"/>
      <c r="C27" s="4" t="n"/>
      <c r="D27" s="5" t="n"/>
      <c r="E27" s="33" t="n"/>
      <c r="F27" s="33" t="n"/>
      <c r="G27" s="3" t="n"/>
      <c r="H27" s="5" t="n"/>
      <c r="I27" s="5" t="n"/>
      <c r="J27" s="3" t="n"/>
      <c r="K27" s="4" t="n"/>
      <c r="L27" s="3" t="n"/>
      <c r="M27" s="3" t="n"/>
      <c r="N27" s="3" t="n"/>
      <c r="O27" s="4" t="n"/>
      <c r="P27" s="33" t="n"/>
      <c r="Q27" s="7" t="n"/>
      <c r="R27" s="4" t="n"/>
      <c r="S27" s="8">
        <f>IF(B27="","",IFERROR(Q27/R27,0))</f>
        <v/>
      </c>
      <c r="T27" s="33" t="n"/>
      <c r="U27" s="9">
        <f>IF(P27="","",TODAY()-P27)</f>
        <v/>
      </c>
      <c r="V27" s="2">
        <f>IF(B27="","",IF(O27="Inativo","Inativo",IF(U27="","Sem histórico",IF(U27&lt;=30,"Recente",IF(U27&lt;=90,"Atenção","Reativar")))))</f>
        <v/>
      </c>
      <c r="W27" s="10" t="n"/>
    </row>
    <row r="28">
      <c r="A28" s="2">
        <f>IF(B28="","",ROW()-1)</f>
        <v/>
      </c>
      <c r="B28" s="3" t="n"/>
      <c r="C28" s="4" t="n"/>
      <c r="D28" s="5" t="n"/>
      <c r="E28" s="33" t="n"/>
      <c r="F28" s="33" t="n"/>
      <c r="G28" s="3" t="n"/>
      <c r="H28" s="5" t="n"/>
      <c r="I28" s="5" t="n"/>
      <c r="J28" s="3" t="n"/>
      <c r="K28" s="4" t="n"/>
      <c r="L28" s="3" t="n"/>
      <c r="M28" s="3" t="n"/>
      <c r="N28" s="3" t="n"/>
      <c r="O28" s="4" t="n"/>
      <c r="P28" s="33" t="n"/>
      <c r="Q28" s="7" t="n"/>
      <c r="R28" s="4" t="n"/>
      <c r="S28" s="8">
        <f>IF(B28="","",IFERROR(Q28/R28,0))</f>
        <v/>
      </c>
      <c r="T28" s="33" t="n"/>
      <c r="U28" s="9">
        <f>IF(P28="","",TODAY()-P28)</f>
        <v/>
      </c>
      <c r="V28" s="2">
        <f>IF(B28="","",IF(O28="Inativo","Inativo",IF(U28="","Sem histórico",IF(U28&lt;=30,"Recente",IF(U28&lt;=90,"Atenção","Reativar")))))</f>
        <v/>
      </c>
      <c r="W28" s="10" t="n"/>
    </row>
    <row r="29">
      <c r="A29" s="2">
        <f>IF(B29="","",ROW()-1)</f>
        <v/>
      </c>
      <c r="B29" s="3" t="n"/>
      <c r="C29" s="4" t="n"/>
      <c r="D29" s="5" t="n"/>
      <c r="E29" s="33" t="n"/>
      <c r="F29" s="33" t="n"/>
      <c r="G29" s="3" t="n"/>
      <c r="H29" s="5" t="n"/>
      <c r="I29" s="5" t="n"/>
      <c r="J29" s="3" t="n"/>
      <c r="K29" s="4" t="n"/>
      <c r="L29" s="3" t="n"/>
      <c r="M29" s="3" t="n"/>
      <c r="N29" s="3" t="n"/>
      <c r="O29" s="4" t="n"/>
      <c r="P29" s="33" t="n"/>
      <c r="Q29" s="7" t="n"/>
      <c r="R29" s="4" t="n"/>
      <c r="S29" s="8">
        <f>IF(B29="","",IFERROR(Q29/R29,0))</f>
        <v/>
      </c>
      <c r="T29" s="33" t="n"/>
      <c r="U29" s="9">
        <f>IF(P29="","",TODAY()-P29)</f>
        <v/>
      </c>
      <c r="V29" s="2">
        <f>IF(B29="","",IF(O29="Inativo","Inativo",IF(U29="","Sem histórico",IF(U29&lt;=30,"Recente",IF(U29&lt;=90,"Atenção","Reativar")))))</f>
        <v/>
      </c>
      <c r="W29" s="10" t="n"/>
    </row>
    <row r="30">
      <c r="A30" s="2">
        <f>IF(B30="","",ROW()-1)</f>
        <v/>
      </c>
      <c r="B30" s="3" t="n"/>
      <c r="C30" s="4" t="n"/>
      <c r="D30" s="5" t="n"/>
      <c r="E30" s="33" t="n"/>
      <c r="F30" s="33" t="n"/>
      <c r="G30" s="3" t="n"/>
      <c r="H30" s="5" t="n"/>
      <c r="I30" s="5" t="n"/>
      <c r="J30" s="3" t="n"/>
      <c r="K30" s="4" t="n"/>
      <c r="L30" s="3" t="n"/>
      <c r="M30" s="3" t="n"/>
      <c r="N30" s="3" t="n"/>
      <c r="O30" s="4" t="n"/>
      <c r="P30" s="33" t="n"/>
      <c r="Q30" s="7" t="n"/>
      <c r="R30" s="4" t="n"/>
      <c r="S30" s="8">
        <f>IF(B30="","",IFERROR(Q30/R30,0))</f>
        <v/>
      </c>
      <c r="T30" s="33" t="n"/>
      <c r="U30" s="9">
        <f>IF(P30="","",TODAY()-P30)</f>
        <v/>
      </c>
      <c r="V30" s="2">
        <f>IF(B30="","",IF(O30="Inativo","Inativo",IF(U30="","Sem histórico",IF(U30&lt;=30,"Recente",IF(U30&lt;=90,"Atenção","Reativar")))))</f>
        <v/>
      </c>
      <c r="W30" s="10" t="n"/>
    </row>
    <row r="31">
      <c r="A31" s="2">
        <f>IF(B31="","",ROW()-1)</f>
        <v/>
      </c>
      <c r="B31" s="3" t="n"/>
      <c r="C31" s="4" t="n"/>
      <c r="D31" s="5" t="n"/>
      <c r="E31" s="33" t="n"/>
      <c r="F31" s="33" t="n"/>
      <c r="G31" s="3" t="n"/>
      <c r="H31" s="5" t="n"/>
      <c r="I31" s="5" t="n"/>
      <c r="J31" s="3" t="n"/>
      <c r="K31" s="4" t="n"/>
      <c r="L31" s="3" t="n"/>
      <c r="M31" s="3" t="n"/>
      <c r="N31" s="3" t="n"/>
      <c r="O31" s="4" t="n"/>
      <c r="P31" s="33" t="n"/>
      <c r="Q31" s="7" t="n"/>
      <c r="R31" s="4" t="n"/>
      <c r="S31" s="8">
        <f>IF(B31="","",IFERROR(Q31/R31,0))</f>
        <v/>
      </c>
      <c r="T31" s="33" t="n"/>
      <c r="U31" s="9">
        <f>IF(P31="","",TODAY()-P31)</f>
        <v/>
      </c>
      <c r="V31" s="2">
        <f>IF(B31="","",IF(O31="Inativo","Inativo",IF(U31="","Sem histórico",IF(U31&lt;=30,"Recente",IF(U31&lt;=90,"Atenção","Reativar")))))</f>
        <v/>
      </c>
      <c r="W31" s="10" t="n"/>
    </row>
    <row r="32">
      <c r="A32" s="2">
        <f>IF(B32="","",ROW()-1)</f>
        <v/>
      </c>
      <c r="B32" s="3" t="n"/>
      <c r="C32" s="4" t="n"/>
      <c r="D32" s="5" t="n"/>
      <c r="E32" s="33" t="n"/>
      <c r="F32" s="33" t="n"/>
      <c r="G32" s="3" t="n"/>
      <c r="H32" s="5" t="n"/>
      <c r="I32" s="5" t="n"/>
      <c r="J32" s="3" t="n"/>
      <c r="K32" s="4" t="n"/>
      <c r="L32" s="3" t="n"/>
      <c r="M32" s="3" t="n"/>
      <c r="N32" s="3" t="n"/>
      <c r="O32" s="4" t="n"/>
      <c r="P32" s="33" t="n"/>
      <c r="Q32" s="7" t="n"/>
      <c r="R32" s="4" t="n"/>
      <c r="S32" s="8">
        <f>IF(B32="","",IFERROR(Q32/R32,0))</f>
        <v/>
      </c>
      <c r="T32" s="33" t="n"/>
      <c r="U32" s="9">
        <f>IF(P32="","",TODAY()-P32)</f>
        <v/>
      </c>
      <c r="V32" s="2">
        <f>IF(B32="","",IF(O32="Inativo","Inativo",IF(U32="","Sem histórico",IF(U32&lt;=30,"Recente",IF(U32&lt;=90,"Atenção","Reativar")))))</f>
        <v/>
      </c>
      <c r="W32" s="10" t="n"/>
    </row>
    <row r="33">
      <c r="A33" s="2">
        <f>IF(B33="","",ROW()-1)</f>
        <v/>
      </c>
      <c r="B33" s="3" t="n"/>
      <c r="C33" s="4" t="n"/>
      <c r="D33" s="5" t="n"/>
      <c r="E33" s="33" t="n"/>
      <c r="F33" s="33" t="n"/>
      <c r="G33" s="3" t="n"/>
      <c r="H33" s="5" t="n"/>
      <c r="I33" s="5" t="n"/>
      <c r="J33" s="3" t="n"/>
      <c r="K33" s="4" t="n"/>
      <c r="L33" s="3" t="n"/>
      <c r="M33" s="3" t="n"/>
      <c r="N33" s="3" t="n"/>
      <c r="O33" s="4" t="n"/>
      <c r="P33" s="33" t="n"/>
      <c r="Q33" s="7" t="n"/>
      <c r="R33" s="4" t="n"/>
      <c r="S33" s="8">
        <f>IF(B33="","",IFERROR(Q33/R33,0))</f>
        <v/>
      </c>
      <c r="T33" s="33" t="n"/>
      <c r="U33" s="9">
        <f>IF(P33="","",TODAY()-P33)</f>
        <v/>
      </c>
      <c r="V33" s="2">
        <f>IF(B33="","",IF(O33="Inativo","Inativo",IF(U33="","Sem histórico",IF(U33&lt;=30,"Recente",IF(U33&lt;=90,"Atenção","Reativar")))))</f>
        <v/>
      </c>
      <c r="W33" s="10" t="n"/>
    </row>
    <row r="34">
      <c r="A34" s="2">
        <f>IF(B34="","",ROW()-1)</f>
        <v/>
      </c>
      <c r="B34" s="3" t="n"/>
      <c r="C34" s="4" t="n"/>
      <c r="D34" s="5" t="n"/>
      <c r="E34" s="33" t="n"/>
      <c r="F34" s="33" t="n"/>
      <c r="G34" s="3" t="n"/>
      <c r="H34" s="5" t="n"/>
      <c r="I34" s="5" t="n"/>
      <c r="J34" s="3" t="n"/>
      <c r="K34" s="4" t="n"/>
      <c r="L34" s="3" t="n"/>
      <c r="M34" s="3" t="n"/>
      <c r="N34" s="3" t="n"/>
      <c r="O34" s="4" t="n"/>
      <c r="P34" s="33" t="n"/>
      <c r="Q34" s="7" t="n"/>
      <c r="R34" s="4" t="n"/>
      <c r="S34" s="8">
        <f>IF(B34="","",IFERROR(Q34/R34,0))</f>
        <v/>
      </c>
      <c r="T34" s="33" t="n"/>
      <c r="U34" s="9">
        <f>IF(P34="","",TODAY()-P34)</f>
        <v/>
      </c>
      <c r="V34" s="2">
        <f>IF(B34="","",IF(O34="Inativo","Inativo",IF(U34="","Sem histórico",IF(U34&lt;=30,"Recente",IF(U34&lt;=90,"Atenção","Reativar")))))</f>
        <v/>
      </c>
      <c r="W34" s="10" t="n"/>
    </row>
    <row r="35">
      <c r="A35" s="2">
        <f>IF(B35="","",ROW()-1)</f>
        <v/>
      </c>
      <c r="B35" s="3" t="n"/>
      <c r="C35" s="4" t="n"/>
      <c r="D35" s="5" t="n"/>
      <c r="E35" s="33" t="n"/>
      <c r="F35" s="33" t="n"/>
      <c r="G35" s="3" t="n"/>
      <c r="H35" s="5" t="n"/>
      <c r="I35" s="5" t="n"/>
      <c r="J35" s="3" t="n"/>
      <c r="K35" s="4" t="n"/>
      <c r="L35" s="3" t="n"/>
      <c r="M35" s="3" t="n"/>
      <c r="N35" s="3" t="n"/>
      <c r="O35" s="4" t="n"/>
      <c r="P35" s="33" t="n"/>
      <c r="Q35" s="7" t="n"/>
      <c r="R35" s="4" t="n"/>
      <c r="S35" s="8">
        <f>IF(B35="","",IFERROR(Q35/R35,0))</f>
        <v/>
      </c>
      <c r="T35" s="33" t="n"/>
      <c r="U35" s="9">
        <f>IF(P35="","",TODAY()-P35)</f>
        <v/>
      </c>
      <c r="V35" s="2">
        <f>IF(B35="","",IF(O35="Inativo","Inativo",IF(U35="","Sem histórico",IF(U35&lt;=30,"Recente",IF(U35&lt;=90,"Atenção","Reativar")))))</f>
        <v/>
      </c>
      <c r="W35" s="10" t="n"/>
    </row>
    <row r="36">
      <c r="A36" s="2">
        <f>IF(B36="","",ROW()-1)</f>
        <v/>
      </c>
      <c r="B36" s="3" t="n"/>
      <c r="C36" s="4" t="n"/>
      <c r="D36" s="5" t="n"/>
      <c r="E36" s="33" t="n"/>
      <c r="F36" s="33" t="n"/>
      <c r="G36" s="3" t="n"/>
      <c r="H36" s="5" t="n"/>
      <c r="I36" s="5" t="n"/>
      <c r="J36" s="3" t="n"/>
      <c r="K36" s="4" t="n"/>
      <c r="L36" s="3" t="n"/>
      <c r="M36" s="3" t="n"/>
      <c r="N36" s="3" t="n"/>
      <c r="O36" s="4" t="n"/>
      <c r="P36" s="33" t="n"/>
      <c r="Q36" s="7" t="n"/>
      <c r="R36" s="4" t="n"/>
      <c r="S36" s="8">
        <f>IF(B36="","",IFERROR(Q36/R36,0))</f>
        <v/>
      </c>
      <c r="T36" s="33" t="n"/>
      <c r="U36" s="9">
        <f>IF(P36="","",TODAY()-P36)</f>
        <v/>
      </c>
      <c r="V36" s="2">
        <f>IF(B36="","",IF(O36="Inativo","Inativo",IF(U36="","Sem histórico",IF(U36&lt;=30,"Recente",IF(U36&lt;=90,"Atenção","Reativar")))))</f>
        <v/>
      </c>
      <c r="W36" s="10" t="n"/>
    </row>
    <row r="37">
      <c r="A37" s="2">
        <f>IF(B37="","",ROW()-1)</f>
        <v/>
      </c>
      <c r="B37" s="3" t="n"/>
      <c r="C37" s="4" t="n"/>
      <c r="D37" s="5" t="n"/>
      <c r="E37" s="33" t="n"/>
      <c r="F37" s="33" t="n"/>
      <c r="G37" s="3" t="n"/>
      <c r="H37" s="5" t="n"/>
      <c r="I37" s="5" t="n"/>
      <c r="J37" s="3" t="n"/>
      <c r="K37" s="4" t="n"/>
      <c r="L37" s="3" t="n"/>
      <c r="M37" s="3" t="n"/>
      <c r="N37" s="3" t="n"/>
      <c r="O37" s="4" t="n"/>
      <c r="P37" s="33" t="n"/>
      <c r="Q37" s="7" t="n"/>
      <c r="R37" s="4" t="n"/>
      <c r="S37" s="8">
        <f>IF(B37="","",IFERROR(Q37/R37,0))</f>
        <v/>
      </c>
      <c r="T37" s="33" t="n"/>
      <c r="U37" s="9">
        <f>IF(P37="","",TODAY()-P37)</f>
        <v/>
      </c>
      <c r="V37" s="2">
        <f>IF(B37="","",IF(O37="Inativo","Inativo",IF(U37="","Sem histórico",IF(U37&lt;=30,"Recente",IF(U37&lt;=90,"Atenção","Reativar")))))</f>
        <v/>
      </c>
      <c r="W37" s="10" t="n"/>
    </row>
    <row r="38">
      <c r="A38" s="2">
        <f>IF(B38="","",ROW()-1)</f>
        <v/>
      </c>
      <c r="B38" s="3" t="n"/>
      <c r="C38" s="4" t="n"/>
      <c r="D38" s="5" t="n"/>
      <c r="E38" s="33" t="n"/>
      <c r="F38" s="33" t="n"/>
      <c r="G38" s="3" t="n"/>
      <c r="H38" s="5" t="n"/>
      <c r="I38" s="5" t="n"/>
      <c r="J38" s="3" t="n"/>
      <c r="K38" s="4" t="n"/>
      <c r="L38" s="3" t="n"/>
      <c r="M38" s="3" t="n"/>
      <c r="N38" s="3" t="n"/>
      <c r="O38" s="4" t="n"/>
      <c r="P38" s="33" t="n"/>
      <c r="Q38" s="7" t="n"/>
      <c r="R38" s="4" t="n"/>
      <c r="S38" s="8">
        <f>IF(B38="","",IFERROR(Q38/R38,0))</f>
        <v/>
      </c>
      <c r="T38" s="33" t="n"/>
      <c r="U38" s="9">
        <f>IF(P38="","",TODAY()-P38)</f>
        <v/>
      </c>
      <c r="V38" s="2">
        <f>IF(B38="","",IF(O38="Inativo","Inativo",IF(U38="","Sem histórico",IF(U38&lt;=30,"Recente",IF(U38&lt;=90,"Atenção","Reativar")))))</f>
        <v/>
      </c>
      <c r="W38" s="10" t="n"/>
    </row>
    <row r="39">
      <c r="A39" s="2">
        <f>IF(B39="","",ROW()-1)</f>
        <v/>
      </c>
      <c r="B39" s="3" t="n"/>
      <c r="C39" s="4" t="n"/>
      <c r="D39" s="5" t="n"/>
      <c r="E39" s="33" t="n"/>
      <c r="F39" s="33" t="n"/>
      <c r="G39" s="3" t="n"/>
      <c r="H39" s="5" t="n"/>
      <c r="I39" s="5" t="n"/>
      <c r="J39" s="3" t="n"/>
      <c r="K39" s="4" t="n"/>
      <c r="L39" s="3" t="n"/>
      <c r="M39" s="3" t="n"/>
      <c r="N39" s="3" t="n"/>
      <c r="O39" s="4" t="n"/>
      <c r="P39" s="33" t="n"/>
      <c r="Q39" s="7" t="n"/>
      <c r="R39" s="4" t="n"/>
      <c r="S39" s="8">
        <f>IF(B39="","",IFERROR(Q39/R39,0))</f>
        <v/>
      </c>
      <c r="T39" s="33" t="n"/>
      <c r="U39" s="9">
        <f>IF(P39="","",TODAY()-P39)</f>
        <v/>
      </c>
      <c r="V39" s="2">
        <f>IF(B39="","",IF(O39="Inativo","Inativo",IF(U39="","Sem histórico",IF(U39&lt;=30,"Recente",IF(U39&lt;=90,"Atenção","Reativar")))))</f>
        <v/>
      </c>
      <c r="W39" s="10" t="n"/>
    </row>
    <row r="40">
      <c r="A40" s="2">
        <f>IF(B40="","",ROW()-1)</f>
        <v/>
      </c>
      <c r="B40" s="3" t="n"/>
      <c r="C40" s="4" t="n"/>
      <c r="D40" s="5" t="n"/>
      <c r="E40" s="33" t="n"/>
      <c r="F40" s="33" t="n"/>
      <c r="G40" s="3" t="n"/>
      <c r="H40" s="5" t="n"/>
      <c r="I40" s="5" t="n"/>
      <c r="J40" s="3" t="n"/>
      <c r="K40" s="4" t="n"/>
      <c r="L40" s="3" t="n"/>
      <c r="M40" s="3" t="n"/>
      <c r="N40" s="3" t="n"/>
      <c r="O40" s="4" t="n"/>
      <c r="P40" s="33" t="n"/>
      <c r="Q40" s="7" t="n"/>
      <c r="R40" s="4" t="n"/>
      <c r="S40" s="8">
        <f>IF(B40="","",IFERROR(Q40/R40,0))</f>
        <v/>
      </c>
      <c r="T40" s="33" t="n"/>
      <c r="U40" s="9">
        <f>IF(P40="","",TODAY()-P40)</f>
        <v/>
      </c>
      <c r="V40" s="2">
        <f>IF(B40="","",IF(O40="Inativo","Inativo",IF(U40="","Sem histórico",IF(U40&lt;=30,"Recente",IF(U40&lt;=90,"Atenção","Reativar")))))</f>
        <v/>
      </c>
      <c r="W40" s="10" t="n"/>
    </row>
    <row r="41">
      <c r="A41" s="2">
        <f>IF(B41="","",ROW()-1)</f>
        <v/>
      </c>
      <c r="B41" s="3" t="n"/>
      <c r="C41" s="4" t="n"/>
      <c r="D41" s="5" t="n"/>
      <c r="E41" s="33" t="n"/>
      <c r="F41" s="33" t="n"/>
      <c r="G41" s="3" t="n"/>
      <c r="H41" s="5" t="n"/>
      <c r="I41" s="5" t="n"/>
      <c r="J41" s="3" t="n"/>
      <c r="K41" s="4" t="n"/>
      <c r="L41" s="3" t="n"/>
      <c r="M41" s="3" t="n"/>
      <c r="N41" s="3" t="n"/>
      <c r="O41" s="4" t="n"/>
      <c r="P41" s="33" t="n"/>
      <c r="Q41" s="7" t="n"/>
      <c r="R41" s="4" t="n"/>
      <c r="S41" s="8">
        <f>IF(B41="","",IFERROR(Q41/R41,0))</f>
        <v/>
      </c>
      <c r="T41" s="33" t="n"/>
      <c r="U41" s="9">
        <f>IF(P41="","",TODAY()-P41)</f>
        <v/>
      </c>
      <c r="V41" s="2">
        <f>IF(B41="","",IF(O41="Inativo","Inativo",IF(U41="","Sem histórico",IF(U41&lt;=30,"Recente",IF(U41&lt;=90,"Atenção","Reativar")))))</f>
        <v/>
      </c>
      <c r="W41" s="10" t="n"/>
    </row>
    <row r="42">
      <c r="A42" s="2">
        <f>IF(B42="","",ROW()-1)</f>
        <v/>
      </c>
      <c r="B42" s="3" t="n"/>
      <c r="C42" s="4" t="n"/>
      <c r="D42" s="5" t="n"/>
      <c r="E42" s="33" t="n"/>
      <c r="F42" s="33" t="n"/>
      <c r="G42" s="3" t="n"/>
      <c r="H42" s="5" t="n"/>
      <c r="I42" s="5" t="n"/>
      <c r="J42" s="3" t="n"/>
      <c r="K42" s="4" t="n"/>
      <c r="L42" s="3" t="n"/>
      <c r="M42" s="3" t="n"/>
      <c r="N42" s="3" t="n"/>
      <c r="O42" s="4" t="n"/>
      <c r="P42" s="33" t="n"/>
      <c r="Q42" s="7" t="n"/>
      <c r="R42" s="4" t="n"/>
      <c r="S42" s="8">
        <f>IF(B42="","",IFERROR(Q42/R42,0))</f>
        <v/>
      </c>
      <c r="T42" s="33" t="n"/>
      <c r="U42" s="9">
        <f>IF(P42="","",TODAY()-P42)</f>
        <v/>
      </c>
      <c r="V42" s="2">
        <f>IF(B42="","",IF(O42="Inativo","Inativo",IF(U42="","Sem histórico",IF(U42&lt;=30,"Recente",IF(U42&lt;=90,"Atenção","Reativar")))))</f>
        <v/>
      </c>
      <c r="W42" s="10" t="n"/>
    </row>
    <row r="43">
      <c r="A43" s="2">
        <f>IF(B43="","",ROW()-1)</f>
        <v/>
      </c>
      <c r="B43" s="3" t="n"/>
      <c r="C43" s="4" t="n"/>
      <c r="D43" s="5" t="n"/>
      <c r="E43" s="33" t="n"/>
      <c r="F43" s="33" t="n"/>
      <c r="G43" s="3" t="n"/>
      <c r="H43" s="5" t="n"/>
      <c r="I43" s="5" t="n"/>
      <c r="J43" s="3" t="n"/>
      <c r="K43" s="4" t="n"/>
      <c r="L43" s="3" t="n"/>
      <c r="M43" s="3" t="n"/>
      <c r="N43" s="3" t="n"/>
      <c r="O43" s="4" t="n"/>
      <c r="P43" s="33" t="n"/>
      <c r="Q43" s="7" t="n"/>
      <c r="R43" s="4" t="n"/>
      <c r="S43" s="8">
        <f>IF(B43="","",IFERROR(Q43/R43,0))</f>
        <v/>
      </c>
      <c r="T43" s="33" t="n"/>
      <c r="U43" s="9">
        <f>IF(P43="","",TODAY()-P43)</f>
        <v/>
      </c>
      <c r="V43" s="2">
        <f>IF(B43="","",IF(O43="Inativo","Inativo",IF(U43="","Sem histórico",IF(U43&lt;=30,"Recente",IF(U43&lt;=90,"Atenção","Reativar")))))</f>
        <v/>
      </c>
      <c r="W43" s="10" t="n"/>
    </row>
    <row r="44">
      <c r="A44" s="2">
        <f>IF(B44="","",ROW()-1)</f>
        <v/>
      </c>
      <c r="B44" s="3" t="n"/>
      <c r="C44" s="4" t="n"/>
      <c r="D44" s="5" t="n"/>
      <c r="E44" s="33" t="n"/>
      <c r="F44" s="33" t="n"/>
      <c r="G44" s="3" t="n"/>
      <c r="H44" s="5" t="n"/>
      <c r="I44" s="5" t="n"/>
      <c r="J44" s="3" t="n"/>
      <c r="K44" s="4" t="n"/>
      <c r="L44" s="3" t="n"/>
      <c r="M44" s="3" t="n"/>
      <c r="N44" s="3" t="n"/>
      <c r="O44" s="4" t="n"/>
      <c r="P44" s="33" t="n"/>
      <c r="Q44" s="7" t="n"/>
      <c r="R44" s="4" t="n"/>
      <c r="S44" s="8">
        <f>IF(B44="","",IFERROR(Q44/R44,0))</f>
        <v/>
      </c>
      <c r="T44" s="33" t="n"/>
      <c r="U44" s="9">
        <f>IF(P44="","",TODAY()-P44)</f>
        <v/>
      </c>
      <c r="V44" s="2">
        <f>IF(B44="","",IF(O44="Inativo","Inativo",IF(U44="","Sem histórico",IF(U44&lt;=30,"Recente",IF(U44&lt;=90,"Atenção","Reativar")))))</f>
        <v/>
      </c>
      <c r="W44" s="10" t="n"/>
    </row>
    <row r="45">
      <c r="A45" s="2">
        <f>IF(B45="","",ROW()-1)</f>
        <v/>
      </c>
      <c r="B45" s="3" t="n"/>
      <c r="C45" s="4" t="n"/>
      <c r="D45" s="5" t="n"/>
      <c r="E45" s="33" t="n"/>
      <c r="F45" s="33" t="n"/>
      <c r="G45" s="3" t="n"/>
      <c r="H45" s="5" t="n"/>
      <c r="I45" s="5" t="n"/>
      <c r="J45" s="3" t="n"/>
      <c r="K45" s="4" t="n"/>
      <c r="L45" s="3" t="n"/>
      <c r="M45" s="3" t="n"/>
      <c r="N45" s="3" t="n"/>
      <c r="O45" s="4" t="n"/>
      <c r="P45" s="33" t="n"/>
      <c r="Q45" s="7" t="n"/>
      <c r="R45" s="4" t="n"/>
      <c r="S45" s="8">
        <f>IF(B45="","",IFERROR(Q45/R45,0))</f>
        <v/>
      </c>
      <c r="T45" s="33" t="n"/>
      <c r="U45" s="9">
        <f>IF(P45="","",TODAY()-P45)</f>
        <v/>
      </c>
      <c r="V45" s="2">
        <f>IF(B45="","",IF(O45="Inativo","Inativo",IF(U45="","Sem histórico",IF(U45&lt;=30,"Recente",IF(U45&lt;=90,"Atenção","Reativar")))))</f>
        <v/>
      </c>
      <c r="W45" s="10" t="n"/>
    </row>
    <row r="46">
      <c r="A46" s="2">
        <f>IF(B46="","",ROW()-1)</f>
        <v/>
      </c>
      <c r="B46" s="3" t="n"/>
      <c r="C46" s="4" t="n"/>
      <c r="D46" s="5" t="n"/>
      <c r="E46" s="33" t="n"/>
      <c r="F46" s="33" t="n"/>
      <c r="G46" s="3" t="n"/>
      <c r="H46" s="5" t="n"/>
      <c r="I46" s="5" t="n"/>
      <c r="J46" s="3" t="n"/>
      <c r="K46" s="4" t="n"/>
      <c r="L46" s="3" t="n"/>
      <c r="M46" s="3" t="n"/>
      <c r="N46" s="3" t="n"/>
      <c r="O46" s="4" t="n"/>
      <c r="P46" s="33" t="n"/>
      <c r="Q46" s="7" t="n"/>
      <c r="R46" s="4" t="n"/>
      <c r="S46" s="8">
        <f>IF(B46="","",IFERROR(Q46/R46,0))</f>
        <v/>
      </c>
      <c r="T46" s="33" t="n"/>
      <c r="U46" s="9">
        <f>IF(P46="","",TODAY()-P46)</f>
        <v/>
      </c>
      <c r="V46" s="2">
        <f>IF(B46="","",IF(O46="Inativo","Inativo",IF(U46="","Sem histórico",IF(U46&lt;=30,"Recente",IF(U46&lt;=90,"Atenção","Reativar")))))</f>
        <v/>
      </c>
      <c r="W46" s="10" t="n"/>
    </row>
    <row r="47">
      <c r="A47" s="2">
        <f>IF(B47="","",ROW()-1)</f>
        <v/>
      </c>
      <c r="B47" s="3" t="n"/>
      <c r="C47" s="4" t="n"/>
      <c r="D47" s="5" t="n"/>
      <c r="E47" s="33" t="n"/>
      <c r="F47" s="33" t="n"/>
      <c r="G47" s="3" t="n"/>
      <c r="H47" s="5" t="n"/>
      <c r="I47" s="5" t="n"/>
      <c r="J47" s="3" t="n"/>
      <c r="K47" s="4" t="n"/>
      <c r="L47" s="3" t="n"/>
      <c r="M47" s="3" t="n"/>
      <c r="N47" s="3" t="n"/>
      <c r="O47" s="4" t="n"/>
      <c r="P47" s="33" t="n"/>
      <c r="Q47" s="7" t="n"/>
      <c r="R47" s="4" t="n"/>
      <c r="S47" s="8">
        <f>IF(B47="","",IFERROR(Q47/R47,0))</f>
        <v/>
      </c>
      <c r="T47" s="33" t="n"/>
      <c r="U47" s="9">
        <f>IF(P47="","",TODAY()-P47)</f>
        <v/>
      </c>
      <c r="V47" s="2">
        <f>IF(B47="","",IF(O47="Inativo","Inativo",IF(U47="","Sem histórico",IF(U47&lt;=30,"Recente",IF(U47&lt;=90,"Atenção","Reativar")))))</f>
        <v/>
      </c>
      <c r="W47" s="10" t="n"/>
    </row>
    <row r="48">
      <c r="A48" s="2">
        <f>IF(B48="","",ROW()-1)</f>
        <v/>
      </c>
      <c r="B48" s="3" t="n"/>
      <c r="C48" s="4" t="n"/>
      <c r="D48" s="5" t="n"/>
      <c r="E48" s="33" t="n"/>
      <c r="F48" s="33" t="n"/>
      <c r="G48" s="3" t="n"/>
      <c r="H48" s="5" t="n"/>
      <c r="I48" s="5" t="n"/>
      <c r="J48" s="3" t="n"/>
      <c r="K48" s="4" t="n"/>
      <c r="L48" s="3" t="n"/>
      <c r="M48" s="3" t="n"/>
      <c r="N48" s="3" t="n"/>
      <c r="O48" s="4" t="n"/>
      <c r="P48" s="33" t="n"/>
      <c r="Q48" s="7" t="n"/>
      <c r="R48" s="4" t="n"/>
      <c r="S48" s="8">
        <f>IF(B48="","",IFERROR(Q48/R48,0))</f>
        <v/>
      </c>
      <c r="T48" s="33" t="n"/>
      <c r="U48" s="9">
        <f>IF(P48="","",TODAY()-P48)</f>
        <v/>
      </c>
      <c r="V48" s="2">
        <f>IF(B48="","",IF(O48="Inativo","Inativo",IF(U48="","Sem histórico",IF(U48&lt;=30,"Recente",IF(U48&lt;=90,"Atenção","Reativar")))))</f>
        <v/>
      </c>
      <c r="W48" s="10" t="n"/>
    </row>
    <row r="49">
      <c r="A49" s="2">
        <f>IF(B49="","",ROW()-1)</f>
        <v/>
      </c>
      <c r="B49" s="3" t="n"/>
      <c r="C49" s="4" t="n"/>
      <c r="D49" s="5" t="n"/>
      <c r="E49" s="33" t="n"/>
      <c r="F49" s="33" t="n"/>
      <c r="G49" s="3" t="n"/>
      <c r="H49" s="5" t="n"/>
      <c r="I49" s="5" t="n"/>
      <c r="J49" s="3" t="n"/>
      <c r="K49" s="4" t="n"/>
      <c r="L49" s="3" t="n"/>
      <c r="M49" s="3" t="n"/>
      <c r="N49" s="3" t="n"/>
      <c r="O49" s="4" t="n"/>
      <c r="P49" s="33" t="n"/>
      <c r="Q49" s="7" t="n"/>
      <c r="R49" s="4" t="n"/>
      <c r="S49" s="8">
        <f>IF(B49="","",IFERROR(Q49/R49,0))</f>
        <v/>
      </c>
      <c r="T49" s="33" t="n"/>
      <c r="U49" s="9">
        <f>IF(P49="","",TODAY()-P49)</f>
        <v/>
      </c>
      <c r="V49" s="2">
        <f>IF(B49="","",IF(O49="Inativo","Inativo",IF(U49="","Sem histórico",IF(U49&lt;=30,"Recente",IF(U49&lt;=90,"Atenção","Reativar")))))</f>
        <v/>
      </c>
      <c r="W49" s="10" t="n"/>
    </row>
    <row r="50">
      <c r="A50" s="2">
        <f>IF(B50="","",ROW()-1)</f>
        <v/>
      </c>
      <c r="B50" s="3" t="n"/>
      <c r="C50" s="4" t="n"/>
      <c r="D50" s="5" t="n"/>
      <c r="E50" s="33" t="n"/>
      <c r="F50" s="33" t="n"/>
      <c r="G50" s="3" t="n"/>
      <c r="H50" s="5" t="n"/>
      <c r="I50" s="5" t="n"/>
      <c r="J50" s="3" t="n"/>
      <c r="K50" s="4" t="n"/>
      <c r="L50" s="3" t="n"/>
      <c r="M50" s="3" t="n"/>
      <c r="N50" s="3" t="n"/>
      <c r="O50" s="4" t="n"/>
      <c r="P50" s="33" t="n"/>
      <c r="Q50" s="7" t="n"/>
      <c r="R50" s="4" t="n"/>
      <c r="S50" s="8">
        <f>IF(B50="","",IFERROR(Q50/R50,0))</f>
        <v/>
      </c>
      <c r="T50" s="33" t="n"/>
      <c r="U50" s="9">
        <f>IF(P50="","",TODAY()-P50)</f>
        <v/>
      </c>
      <c r="V50" s="2">
        <f>IF(B50="","",IF(O50="Inativo","Inativo",IF(U50="","Sem histórico",IF(U50&lt;=30,"Recente",IF(U50&lt;=90,"Atenção","Reativar")))))</f>
        <v/>
      </c>
      <c r="W50" s="10" t="n"/>
    </row>
    <row r="51">
      <c r="A51" s="2">
        <f>IF(B51="","",ROW()-1)</f>
        <v/>
      </c>
      <c r="B51" s="3" t="n"/>
      <c r="C51" s="4" t="n"/>
      <c r="D51" s="5" t="n"/>
      <c r="E51" s="33" t="n"/>
      <c r="F51" s="33" t="n"/>
      <c r="G51" s="3" t="n"/>
      <c r="H51" s="5" t="n"/>
      <c r="I51" s="5" t="n"/>
      <c r="J51" s="3" t="n"/>
      <c r="K51" s="4" t="n"/>
      <c r="L51" s="3" t="n"/>
      <c r="M51" s="3" t="n"/>
      <c r="N51" s="3" t="n"/>
      <c r="O51" s="4" t="n"/>
      <c r="P51" s="33" t="n"/>
      <c r="Q51" s="7" t="n"/>
      <c r="R51" s="4" t="n"/>
      <c r="S51" s="8">
        <f>IF(B51="","",IFERROR(Q51/R51,0))</f>
        <v/>
      </c>
      <c r="T51" s="33" t="n"/>
      <c r="U51" s="9">
        <f>IF(P51="","",TODAY()-P51)</f>
        <v/>
      </c>
      <c r="V51" s="2">
        <f>IF(B51="","",IF(O51="Inativo","Inativo",IF(U51="","Sem histórico",IF(U51&lt;=30,"Recente",IF(U51&lt;=90,"Atenção","Reativar")))))</f>
        <v/>
      </c>
      <c r="W51" s="10" t="n"/>
    </row>
    <row r="52">
      <c r="A52" s="2">
        <f>IF(B52="","",ROW()-1)</f>
        <v/>
      </c>
      <c r="B52" s="3" t="n"/>
      <c r="C52" s="4" t="n"/>
      <c r="D52" s="5" t="n"/>
      <c r="E52" s="33" t="n"/>
      <c r="F52" s="33" t="n"/>
      <c r="G52" s="3" t="n"/>
      <c r="H52" s="5" t="n"/>
      <c r="I52" s="5" t="n"/>
      <c r="J52" s="3" t="n"/>
      <c r="K52" s="4" t="n"/>
      <c r="L52" s="3" t="n"/>
      <c r="M52" s="3" t="n"/>
      <c r="N52" s="3" t="n"/>
      <c r="O52" s="4" t="n"/>
      <c r="P52" s="33" t="n"/>
      <c r="Q52" s="7" t="n"/>
      <c r="R52" s="4" t="n"/>
      <c r="S52" s="8">
        <f>IF(B52="","",IFERROR(Q52/R52,0))</f>
        <v/>
      </c>
      <c r="T52" s="33" t="n"/>
      <c r="U52" s="9">
        <f>IF(P52="","",TODAY()-P52)</f>
        <v/>
      </c>
      <c r="V52" s="2">
        <f>IF(B52="","",IF(O52="Inativo","Inativo",IF(U52="","Sem histórico",IF(U52&lt;=30,"Recente",IF(U52&lt;=90,"Atenção","Reativar")))))</f>
        <v/>
      </c>
      <c r="W52" s="10" t="n"/>
    </row>
    <row r="53">
      <c r="A53" s="2">
        <f>IF(B53="","",ROW()-1)</f>
        <v/>
      </c>
      <c r="B53" s="3" t="n"/>
      <c r="C53" s="4" t="n"/>
      <c r="D53" s="5" t="n"/>
      <c r="E53" s="33" t="n"/>
      <c r="F53" s="33" t="n"/>
      <c r="G53" s="3" t="n"/>
      <c r="H53" s="5" t="n"/>
      <c r="I53" s="5" t="n"/>
      <c r="J53" s="3" t="n"/>
      <c r="K53" s="4" t="n"/>
      <c r="L53" s="3" t="n"/>
      <c r="M53" s="3" t="n"/>
      <c r="N53" s="3" t="n"/>
      <c r="O53" s="4" t="n"/>
      <c r="P53" s="33" t="n"/>
      <c r="Q53" s="7" t="n"/>
      <c r="R53" s="4" t="n"/>
      <c r="S53" s="8">
        <f>IF(B53="","",IFERROR(Q53/R53,0))</f>
        <v/>
      </c>
      <c r="T53" s="33" t="n"/>
      <c r="U53" s="9">
        <f>IF(P53="","",TODAY()-P53)</f>
        <v/>
      </c>
      <c r="V53" s="2">
        <f>IF(B53="","",IF(O53="Inativo","Inativo",IF(U53="","Sem histórico",IF(U53&lt;=30,"Recente",IF(U53&lt;=90,"Atenção","Reativar")))))</f>
        <v/>
      </c>
      <c r="W53" s="10" t="n"/>
    </row>
    <row r="54">
      <c r="A54" s="2">
        <f>IF(B54="","",ROW()-1)</f>
        <v/>
      </c>
      <c r="B54" s="3" t="n"/>
      <c r="C54" s="4" t="n"/>
      <c r="D54" s="5" t="n"/>
      <c r="E54" s="33" t="n"/>
      <c r="F54" s="33" t="n"/>
      <c r="G54" s="3" t="n"/>
      <c r="H54" s="5" t="n"/>
      <c r="I54" s="5" t="n"/>
      <c r="J54" s="3" t="n"/>
      <c r="K54" s="4" t="n"/>
      <c r="L54" s="3" t="n"/>
      <c r="M54" s="3" t="n"/>
      <c r="N54" s="3" t="n"/>
      <c r="O54" s="4" t="n"/>
      <c r="P54" s="33" t="n"/>
      <c r="Q54" s="7" t="n"/>
      <c r="R54" s="4" t="n"/>
      <c r="S54" s="8">
        <f>IF(B54="","",IFERROR(Q54/R54,0))</f>
        <v/>
      </c>
      <c r="T54" s="33" t="n"/>
      <c r="U54" s="9">
        <f>IF(P54="","",TODAY()-P54)</f>
        <v/>
      </c>
      <c r="V54" s="2">
        <f>IF(B54="","",IF(O54="Inativo","Inativo",IF(U54="","Sem histórico",IF(U54&lt;=30,"Recente",IF(U54&lt;=90,"Atenção","Reativar")))))</f>
        <v/>
      </c>
      <c r="W54" s="10" t="n"/>
    </row>
    <row r="55">
      <c r="A55" s="2">
        <f>IF(B55="","",ROW()-1)</f>
        <v/>
      </c>
      <c r="B55" s="3" t="n"/>
      <c r="C55" s="4" t="n"/>
      <c r="D55" s="5" t="n"/>
      <c r="E55" s="33" t="n"/>
      <c r="F55" s="33" t="n"/>
      <c r="G55" s="3" t="n"/>
      <c r="H55" s="5" t="n"/>
      <c r="I55" s="5" t="n"/>
      <c r="J55" s="3" t="n"/>
      <c r="K55" s="4" t="n"/>
      <c r="L55" s="3" t="n"/>
      <c r="M55" s="3" t="n"/>
      <c r="N55" s="3" t="n"/>
      <c r="O55" s="4" t="n"/>
      <c r="P55" s="33" t="n"/>
      <c r="Q55" s="7" t="n"/>
      <c r="R55" s="4" t="n"/>
      <c r="S55" s="8">
        <f>IF(B55="","",IFERROR(Q55/R55,0))</f>
        <v/>
      </c>
      <c r="T55" s="33" t="n"/>
      <c r="U55" s="9">
        <f>IF(P55="","",TODAY()-P55)</f>
        <v/>
      </c>
      <c r="V55" s="2">
        <f>IF(B55="","",IF(O55="Inativo","Inativo",IF(U55="","Sem histórico",IF(U55&lt;=30,"Recente",IF(U55&lt;=90,"Atenção","Reativar")))))</f>
        <v/>
      </c>
      <c r="W55" s="10" t="n"/>
    </row>
    <row r="56">
      <c r="A56" s="2">
        <f>IF(B56="","",ROW()-1)</f>
        <v/>
      </c>
      <c r="B56" s="3" t="n"/>
      <c r="C56" s="4" t="n"/>
      <c r="D56" s="5" t="n"/>
      <c r="E56" s="33" t="n"/>
      <c r="F56" s="33" t="n"/>
      <c r="G56" s="3" t="n"/>
      <c r="H56" s="5" t="n"/>
      <c r="I56" s="5" t="n"/>
      <c r="J56" s="3" t="n"/>
      <c r="K56" s="4" t="n"/>
      <c r="L56" s="3" t="n"/>
      <c r="M56" s="3" t="n"/>
      <c r="N56" s="3" t="n"/>
      <c r="O56" s="4" t="n"/>
      <c r="P56" s="33" t="n"/>
      <c r="Q56" s="7" t="n"/>
      <c r="R56" s="4" t="n"/>
      <c r="S56" s="8">
        <f>IF(B56="","",IFERROR(Q56/R56,0))</f>
        <v/>
      </c>
      <c r="T56" s="33" t="n"/>
      <c r="U56" s="9">
        <f>IF(P56="","",TODAY()-P56)</f>
        <v/>
      </c>
      <c r="V56" s="2">
        <f>IF(B56="","",IF(O56="Inativo","Inativo",IF(U56="","Sem histórico",IF(U56&lt;=30,"Recente",IF(U56&lt;=90,"Atenção","Reativar")))))</f>
        <v/>
      </c>
      <c r="W56" s="10" t="n"/>
    </row>
    <row r="57">
      <c r="A57" s="2">
        <f>IF(B57="","",ROW()-1)</f>
        <v/>
      </c>
      <c r="B57" s="3" t="n"/>
      <c r="C57" s="4" t="n"/>
      <c r="D57" s="5" t="n"/>
      <c r="E57" s="33" t="n"/>
      <c r="F57" s="33" t="n"/>
      <c r="G57" s="3" t="n"/>
      <c r="H57" s="5" t="n"/>
      <c r="I57" s="5" t="n"/>
      <c r="J57" s="3" t="n"/>
      <c r="K57" s="4" t="n"/>
      <c r="L57" s="3" t="n"/>
      <c r="M57" s="3" t="n"/>
      <c r="N57" s="3" t="n"/>
      <c r="O57" s="4" t="n"/>
      <c r="P57" s="33" t="n"/>
      <c r="Q57" s="7" t="n"/>
      <c r="R57" s="4" t="n"/>
      <c r="S57" s="8">
        <f>IF(B57="","",IFERROR(Q57/R57,0))</f>
        <v/>
      </c>
      <c r="T57" s="33" t="n"/>
      <c r="U57" s="9">
        <f>IF(P57="","",TODAY()-P57)</f>
        <v/>
      </c>
      <c r="V57" s="2">
        <f>IF(B57="","",IF(O57="Inativo","Inativo",IF(U57="","Sem histórico",IF(U57&lt;=30,"Recente",IF(U57&lt;=90,"Atenção","Reativar")))))</f>
        <v/>
      </c>
      <c r="W57" s="10" t="n"/>
    </row>
    <row r="58">
      <c r="A58" s="2">
        <f>IF(B58="","",ROW()-1)</f>
        <v/>
      </c>
      <c r="B58" s="3" t="n"/>
      <c r="C58" s="4" t="n"/>
      <c r="D58" s="5" t="n"/>
      <c r="E58" s="33" t="n"/>
      <c r="F58" s="33" t="n"/>
      <c r="G58" s="3" t="n"/>
      <c r="H58" s="5" t="n"/>
      <c r="I58" s="5" t="n"/>
      <c r="J58" s="3" t="n"/>
      <c r="K58" s="4" t="n"/>
      <c r="L58" s="3" t="n"/>
      <c r="M58" s="3" t="n"/>
      <c r="N58" s="3" t="n"/>
      <c r="O58" s="4" t="n"/>
      <c r="P58" s="33" t="n"/>
      <c r="Q58" s="7" t="n"/>
      <c r="R58" s="4" t="n"/>
      <c r="S58" s="8">
        <f>IF(B58="","",IFERROR(Q58/R58,0))</f>
        <v/>
      </c>
      <c r="T58" s="33" t="n"/>
      <c r="U58" s="9">
        <f>IF(P58="","",TODAY()-P58)</f>
        <v/>
      </c>
      <c r="V58" s="2">
        <f>IF(B58="","",IF(O58="Inativo","Inativo",IF(U58="","Sem histórico",IF(U58&lt;=30,"Recente",IF(U58&lt;=90,"Atenção","Reativar")))))</f>
        <v/>
      </c>
      <c r="W58" s="10" t="n"/>
    </row>
    <row r="59">
      <c r="A59" s="2">
        <f>IF(B59="","",ROW()-1)</f>
        <v/>
      </c>
      <c r="B59" s="3" t="n"/>
      <c r="C59" s="4" t="n"/>
      <c r="D59" s="5" t="n"/>
      <c r="E59" s="33" t="n"/>
      <c r="F59" s="33" t="n"/>
      <c r="G59" s="3" t="n"/>
      <c r="H59" s="5" t="n"/>
      <c r="I59" s="5" t="n"/>
      <c r="J59" s="3" t="n"/>
      <c r="K59" s="4" t="n"/>
      <c r="L59" s="3" t="n"/>
      <c r="M59" s="3" t="n"/>
      <c r="N59" s="3" t="n"/>
      <c r="O59" s="4" t="n"/>
      <c r="P59" s="33" t="n"/>
      <c r="Q59" s="7" t="n"/>
      <c r="R59" s="4" t="n"/>
      <c r="S59" s="8">
        <f>IF(B59="","",IFERROR(Q59/R59,0))</f>
        <v/>
      </c>
      <c r="T59" s="33" t="n"/>
      <c r="U59" s="9">
        <f>IF(P59="","",TODAY()-P59)</f>
        <v/>
      </c>
      <c r="V59" s="2">
        <f>IF(B59="","",IF(O59="Inativo","Inativo",IF(U59="","Sem histórico",IF(U59&lt;=30,"Recente",IF(U59&lt;=90,"Atenção","Reativar")))))</f>
        <v/>
      </c>
      <c r="W59" s="10" t="n"/>
    </row>
    <row r="60">
      <c r="A60" s="2">
        <f>IF(B60="","",ROW()-1)</f>
        <v/>
      </c>
      <c r="B60" s="3" t="n"/>
      <c r="C60" s="4" t="n"/>
      <c r="D60" s="5" t="n"/>
      <c r="E60" s="33" t="n"/>
      <c r="F60" s="33" t="n"/>
      <c r="G60" s="3" t="n"/>
      <c r="H60" s="5" t="n"/>
      <c r="I60" s="5" t="n"/>
      <c r="J60" s="3" t="n"/>
      <c r="K60" s="4" t="n"/>
      <c r="L60" s="3" t="n"/>
      <c r="M60" s="3" t="n"/>
      <c r="N60" s="3" t="n"/>
      <c r="O60" s="4" t="n"/>
      <c r="P60" s="33" t="n"/>
      <c r="Q60" s="7" t="n"/>
      <c r="R60" s="4" t="n"/>
      <c r="S60" s="8">
        <f>IF(B60="","",IFERROR(Q60/R60,0))</f>
        <v/>
      </c>
      <c r="T60" s="33" t="n"/>
      <c r="U60" s="9">
        <f>IF(P60="","",TODAY()-P60)</f>
        <v/>
      </c>
      <c r="V60" s="2">
        <f>IF(B60="","",IF(O60="Inativo","Inativo",IF(U60="","Sem histórico",IF(U60&lt;=30,"Recente",IF(U60&lt;=90,"Atenção","Reativar")))))</f>
        <v/>
      </c>
      <c r="W60" s="10" t="n"/>
    </row>
    <row r="61">
      <c r="A61" s="2">
        <f>IF(B61="","",ROW()-1)</f>
        <v/>
      </c>
      <c r="B61" s="3" t="n"/>
      <c r="C61" s="4" t="n"/>
      <c r="D61" s="5" t="n"/>
      <c r="E61" s="33" t="n"/>
      <c r="F61" s="33" t="n"/>
      <c r="G61" s="3" t="n"/>
      <c r="H61" s="5" t="n"/>
      <c r="I61" s="5" t="n"/>
      <c r="J61" s="3" t="n"/>
      <c r="K61" s="4" t="n"/>
      <c r="L61" s="3" t="n"/>
      <c r="M61" s="3" t="n"/>
      <c r="N61" s="3" t="n"/>
      <c r="O61" s="4" t="n"/>
      <c r="P61" s="33" t="n"/>
      <c r="Q61" s="7" t="n"/>
      <c r="R61" s="4" t="n"/>
      <c r="S61" s="8">
        <f>IF(B61="","",IFERROR(Q61/R61,0))</f>
        <v/>
      </c>
      <c r="T61" s="33" t="n"/>
      <c r="U61" s="9">
        <f>IF(P61="","",TODAY()-P61)</f>
        <v/>
      </c>
      <c r="V61" s="2">
        <f>IF(B61="","",IF(O61="Inativo","Inativo",IF(U61="","Sem histórico",IF(U61&lt;=30,"Recente",IF(U61&lt;=90,"Atenção","Reativar")))))</f>
        <v/>
      </c>
      <c r="W61" s="10" t="n"/>
    </row>
    <row r="62">
      <c r="A62" s="2">
        <f>IF(B62="","",ROW()-1)</f>
        <v/>
      </c>
      <c r="B62" s="3" t="n"/>
      <c r="C62" s="4" t="n"/>
      <c r="D62" s="5" t="n"/>
      <c r="E62" s="33" t="n"/>
      <c r="F62" s="33" t="n"/>
      <c r="G62" s="3" t="n"/>
      <c r="H62" s="5" t="n"/>
      <c r="I62" s="5" t="n"/>
      <c r="J62" s="3" t="n"/>
      <c r="K62" s="4" t="n"/>
      <c r="L62" s="3" t="n"/>
      <c r="M62" s="3" t="n"/>
      <c r="N62" s="3" t="n"/>
      <c r="O62" s="4" t="n"/>
      <c r="P62" s="33" t="n"/>
      <c r="Q62" s="7" t="n"/>
      <c r="R62" s="4" t="n"/>
      <c r="S62" s="8">
        <f>IF(B62="","",IFERROR(Q62/R62,0))</f>
        <v/>
      </c>
      <c r="T62" s="33" t="n"/>
      <c r="U62" s="9">
        <f>IF(P62="","",TODAY()-P62)</f>
        <v/>
      </c>
      <c r="V62" s="2">
        <f>IF(B62="","",IF(O62="Inativo","Inativo",IF(U62="","Sem histórico",IF(U62&lt;=30,"Recente",IF(U62&lt;=90,"Atenção","Reativar")))))</f>
        <v/>
      </c>
      <c r="W62" s="10" t="n"/>
    </row>
    <row r="63">
      <c r="A63" s="2">
        <f>IF(B63="","",ROW()-1)</f>
        <v/>
      </c>
      <c r="B63" s="3" t="n"/>
      <c r="C63" s="4" t="n"/>
      <c r="D63" s="5" t="n"/>
      <c r="E63" s="33" t="n"/>
      <c r="F63" s="33" t="n"/>
      <c r="G63" s="3" t="n"/>
      <c r="H63" s="5" t="n"/>
      <c r="I63" s="5" t="n"/>
      <c r="J63" s="3" t="n"/>
      <c r="K63" s="4" t="n"/>
      <c r="L63" s="3" t="n"/>
      <c r="M63" s="3" t="n"/>
      <c r="N63" s="3" t="n"/>
      <c r="O63" s="4" t="n"/>
      <c r="P63" s="33" t="n"/>
      <c r="Q63" s="7" t="n"/>
      <c r="R63" s="4" t="n"/>
      <c r="S63" s="8">
        <f>IF(B63="","",IFERROR(Q63/R63,0))</f>
        <v/>
      </c>
      <c r="T63" s="33" t="n"/>
      <c r="U63" s="9">
        <f>IF(P63="","",TODAY()-P63)</f>
        <v/>
      </c>
      <c r="V63" s="2">
        <f>IF(B63="","",IF(O63="Inativo","Inativo",IF(U63="","Sem histórico",IF(U63&lt;=30,"Recente",IF(U63&lt;=90,"Atenção","Reativar")))))</f>
        <v/>
      </c>
      <c r="W63" s="10" t="n"/>
    </row>
    <row r="64">
      <c r="A64" s="2">
        <f>IF(B64="","",ROW()-1)</f>
        <v/>
      </c>
      <c r="B64" s="3" t="n"/>
      <c r="C64" s="4" t="n"/>
      <c r="D64" s="5" t="n"/>
      <c r="E64" s="33" t="n"/>
      <c r="F64" s="33" t="n"/>
      <c r="G64" s="3" t="n"/>
      <c r="H64" s="5" t="n"/>
      <c r="I64" s="5" t="n"/>
      <c r="J64" s="3" t="n"/>
      <c r="K64" s="4" t="n"/>
      <c r="L64" s="3" t="n"/>
      <c r="M64" s="3" t="n"/>
      <c r="N64" s="3" t="n"/>
      <c r="O64" s="4" t="n"/>
      <c r="P64" s="33" t="n"/>
      <c r="Q64" s="7" t="n"/>
      <c r="R64" s="4" t="n"/>
      <c r="S64" s="8">
        <f>IF(B64="","",IFERROR(Q64/R64,0))</f>
        <v/>
      </c>
      <c r="T64" s="33" t="n"/>
      <c r="U64" s="9">
        <f>IF(P64="","",TODAY()-P64)</f>
        <v/>
      </c>
      <c r="V64" s="2">
        <f>IF(B64="","",IF(O64="Inativo","Inativo",IF(U64="","Sem histórico",IF(U64&lt;=30,"Recente",IF(U64&lt;=90,"Atenção","Reativar")))))</f>
        <v/>
      </c>
      <c r="W64" s="10" t="n"/>
    </row>
    <row r="65">
      <c r="A65" s="2">
        <f>IF(B65="","",ROW()-1)</f>
        <v/>
      </c>
      <c r="B65" s="3" t="n"/>
      <c r="C65" s="4" t="n"/>
      <c r="D65" s="5" t="n"/>
      <c r="E65" s="33" t="n"/>
      <c r="F65" s="33" t="n"/>
      <c r="G65" s="3" t="n"/>
      <c r="H65" s="5" t="n"/>
      <c r="I65" s="5" t="n"/>
      <c r="J65" s="3" t="n"/>
      <c r="K65" s="4" t="n"/>
      <c r="L65" s="3" t="n"/>
      <c r="M65" s="3" t="n"/>
      <c r="N65" s="3" t="n"/>
      <c r="O65" s="4" t="n"/>
      <c r="P65" s="33" t="n"/>
      <c r="Q65" s="7" t="n"/>
      <c r="R65" s="4" t="n"/>
      <c r="S65" s="8">
        <f>IF(B65="","",IFERROR(Q65/R65,0))</f>
        <v/>
      </c>
      <c r="T65" s="33" t="n"/>
      <c r="U65" s="9">
        <f>IF(P65="","",TODAY()-P65)</f>
        <v/>
      </c>
      <c r="V65" s="2">
        <f>IF(B65="","",IF(O65="Inativo","Inativo",IF(U65="","Sem histórico",IF(U65&lt;=30,"Recente",IF(U65&lt;=90,"Atenção","Reativar")))))</f>
        <v/>
      </c>
      <c r="W65" s="10" t="n"/>
    </row>
    <row r="66">
      <c r="A66" s="2">
        <f>IF(B66="","",ROW()-1)</f>
        <v/>
      </c>
      <c r="B66" s="3" t="n"/>
      <c r="C66" s="4" t="n"/>
      <c r="D66" s="5" t="n"/>
      <c r="E66" s="33" t="n"/>
      <c r="F66" s="33" t="n"/>
      <c r="G66" s="3" t="n"/>
      <c r="H66" s="5" t="n"/>
      <c r="I66" s="5" t="n"/>
      <c r="J66" s="3" t="n"/>
      <c r="K66" s="4" t="n"/>
      <c r="L66" s="3" t="n"/>
      <c r="M66" s="3" t="n"/>
      <c r="N66" s="3" t="n"/>
      <c r="O66" s="4" t="n"/>
      <c r="P66" s="33" t="n"/>
      <c r="Q66" s="7" t="n"/>
      <c r="R66" s="4" t="n"/>
      <c r="S66" s="8">
        <f>IF(B66="","",IFERROR(Q66/R66,0))</f>
        <v/>
      </c>
      <c r="T66" s="33" t="n"/>
      <c r="U66" s="9">
        <f>IF(P66="","",TODAY()-P66)</f>
        <v/>
      </c>
      <c r="V66" s="2">
        <f>IF(B66="","",IF(O66="Inativo","Inativo",IF(U66="","Sem histórico",IF(U66&lt;=30,"Recente",IF(U66&lt;=90,"Atenção","Reativar")))))</f>
        <v/>
      </c>
      <c r="W66" s="10" t="n"/>
    </row>
    <row r="67">
      <c r="A67" s="2">
        <f>IF(B67="","",ROW()-1)</f>
        <v/>
      </c>
      <c r="B67" s="3" t="n"/>
      <c r="C67" s="4" t="n"/>
      <c r="D67" s="5" t="n"/>
      <c r="E67" s="33" t="n"/>
      <c r="F67" s="33" t="n"/>
      <c r="G67" s="3" t="n"/>
      <c r="H67" s="5" t="n"/>
      <c r="I67" s="5" t="n"/>
      <c r="J67" s="3" t="n"/>
      <c r="K67" s="4" t="n"/>
      <c r="L67" s="3" t="n"/>
      <c r="M67" s="3" t="n"/>
      <c r="N67" s="3" t="n"/>
      <c r="O67" s="4" t="n"/>
      <c r="P67" s="33" t="n"/>
      <c r="Q67" s="7" t="n"/>
      <c r="R67" s="4" t="n"/>
      <c r="S67" s="8">
        <f>IF(B67="","",IFERROR(Q67/R67,0))</f>
        <v/>
      </c>
      <c r="T67" s="33" t="n"/>
      <c r="U67" s="9">
        <f>IF(P67="","",TODAY()-P67)</f>
        <v/>
      </c>
      <c r="V67" s="2">
        <f>IF(B67="","",IF(O67="Inativo","Inativo",IF(U67="","Sem histórico",IF(U67&lt;=30,"Recente",IF(U67&lt;=90,"Atenção","Reativar")))))</f>
        <v/>
      </c>
      <c r="W67" s="10" t="n"/>
    </row>
    <row r="68">
      <c r="A68" s="2">
        <f>IF(B68="","",ROW()-1)</f>
        <v/>
      </c>
      <c r="B68" s="3" t="n"/>
      <c r="C68" s="4" t="n"/>
      <c r="D68" s="5" t="n"/>
      <c r="E68" s="33" t="n"/>
      <c r="F68" s="33" t="n"/>
      <c r="G68" s="3" t="n"/>
      <c r="H68" s="5" t="n"/>
      <c r="I68" s="5" t="n"/>
      <c r="J68" s="3" t="n"/>
      <c r="K68" s="4" t="n"/>
      <c r="L68" s="3" t="n"/>
      <c r="M68" s="3" t="n"/>
      <c r="N68" s="3" t="n"/>
      <c r="O68" s="4" t="n"/>
      <c r="P68" s="33" t="n"/>
      <c r="Q68" s="7" t="n"/>
      <c r="R68" s="4" t="n"/>
      <c r="S68" s="8">
        <f>IF(B68="","",IFERROR(Q68/R68,0))</f>
        <v/>
      </c>
      <c r="T68" s="33" t="n"/>
      <c r="U68" s="9">
        <f>IF(P68="","",TODAY()-P68)</f>
        <v/>
      </c>
      <c r="V68" s="2">
        <f>IF(B68="","",IF(O68="Inativo","Inativo",IF(U68="","Sem histórico",IF(U68&lt;=30,"Recente",IF(U68&lt;=90,"Atenção","Reativar")))))</f>
        <v/>
      </c>
      <c r="W68" s="10" t="n"/>
    </row>
    <row r="69">
      <c r="A69" s="2">
        <f>IF(B69="","",ROW()-1)</f>
        <v/>
      </c>
      <c r="B69" s="3" t="n"/>
      <c r="C69" s="4" t="n"/>
      <c r="D69" s="5" t="n"/>
      <c r="E69" s="33" t="n"/>
      <c r="F69" s="33" t="n"/>
      <c r="G69" s="3" t="n"/>
      <c r="H69" s="5" t="n"/>
      <c r="I69" s="5" t="n"/>
      <c r="J69" s="3" t="n"/>
      <c r="K69" s="4" t="n"/>
      <c r="L69" s="3" t="n"/>
      <c r="M69" s="3" t="n"/>
      <c r="N69" s="3" t="n"/>
      <c r="O69" s="4" t="n"/>
      <c r="P69" s="33" t="n"/>
      <c r="Q69" s="7" t="n"/>
      <c r="R69" s="4" t="n"/>
      <c r="S69" s="8">
        <f>IF(B69="","",IFERROR(Q69/R69,0))</f>
        <v/>
      </c>
      <c r="T69" s="33" t="n"/>
      <c r="U69" s="9">
        <f>IF(P69="","",TODAY()-P69)</f>
        <v/>
      </c>
      <c r="V69" s="2">
        <f>IF(B69="","",IF(O69="Inativo","Inativo",IF(U69="","Sem histórico",IF(U69&lt;=30,"Recente",IF(U69&lt;=90,"Atenção","Reativar")))))</f>
        <v/>
      </c>
      <c r="W69" s="10" t="n"/>
    </row>
    <row r="70">
      <c r="A70" s="2">
        <f>IF(B70="","",ROW()-1)</f>
        <v/>
      </c>
      <c r="B70" s="3" t="n"/>
      <c r="C70" s="4" t="n"/>
      <c r="D70" s="5" t="n"/>
      <c r="E70" s="33" t="n"/>
      <c r="F70" s="33" t="n"/>
      <c r="G70" s="3" t="n"/>
      <c r="H70" s="5" t="n"/>
      <c r="I70" s="5" t="n"/>
      <c r="J70" s="3" t="n"/>
      <c r="K70" s="4" t="n"/>
      <c r="L70" s="3" t="n"/>
      <c r="M70" s="3" t="n"/>
      <c r="N70" s="3" t="n"/>
      <c r="O70" s="4" t="n"/>
      <c r="P70" s="33" t="n"/>
      <c r="Q70" s="7" t="n"/>
      <c r="R70" s="4" t="n"/>
      <c r="S70" s="8">
        <f>IF(B70="","",IFERROR(Q70/R70,0))</f>
        <v/>
      </c>
      <c r="T70" s="33" t="n"/>
      <c r="U70" s="9">
        <f>IF(P70="","",TODAY()-P70)</f>
        <v/>
      </c>
      <c r="V70" s="2">
        <f>IF(B70="","",IF(O70="Inativo","Inativo",IF(U70="","Sem histórico",IF(U70&lt;=30,"Recente",IF(U70&lt;=90,"Atenção","Reativar")))))</f>
        <v/>
      </c>
      <c r="W70" s="10" t="n"/>
    </row>
    <row r="71">
      <c r="A71" s="2">
        <f>IF(B71="","",ROW()-1)</f>
        <v/>
      </c>
      <c r="B71" s="3" t="n"/>
      <c r="C71" s="4" t="n"/>
      <c r="D71" s="5" t="n"/>
      <c r="E71" s="33" t="n"/>
      <c r="F71" s="33" t="n"/>
      <c r="G71" s="3" t="n"/>
      <c r="H71" s="5" t="n"/>
      <c r="I71" s="5" t="n"/>
      <c r="J71" s="3" t="n"/>
      <c r="K71" s="4" t="n"/>
      <c r="L71" s="3" t="n"/>
      <c r="M71" s="3" t="n"/>
      <c r="N71" s="3" t="n"/>
      <c r="O71" s="4" t="n"/>
      <c r="P71" s="33" t="n"/>
      <c r="Q71" s="7" t="n"/>
      <c r="R71" s="4" t="n"/>
      <c r="S71" s="8">
        <f>IF(B71="","",IFERROR(Q71/R71,0))</f>
        <v/>
      </c>
      <c r="T71" s="33" t="n"/>
      <c r="U71" s="9">
        <f>IF(P71="","",TODAY()-P71)</f>
        <v/>
      </c>
      <c r="V71" s="2">
        <f>IF(B71="","",IF(O71="Inativo","Inativo",IF(U71="","Sem histórico",IF(U71&lt;=30,"Recente",IF(U71&lt;=90,"Atenção","Reativar")))))</f>
        <v/>
      </c>
      <c r="W71" s="10" t="n"/>
    </row>
    <row r="72">
      <c r="A72" s="2">
        <f>IF(B72="","",ROW()-1)</f>
        <v/>
      </c>
      <c r="B72" s="3" t="n"/>
      <c r="C72" s="4" t="n"/>
      <c r="D72" s="5" t="n"/>
      <c r="E72" s="33" t="n"/>
      <c r="F72" s="33" t="n"/>
      <c r="G72" s="3" t="n"/>
      <c r="H72" s="5" t="n"/>
      <c r="I72" s="5" t="n"/>
      <c r="J72" s="3" t="n"/>
      <c r="K72" s="4" t="n"/>
      <c r="L72" s="3" t="n"/>
      <c r="M72" s="3" t="n"/>
      <c r="N72" s="3" t="n"/>
      <c r="O72" s="4" t="n"/>
      <c r="P72" s="33" t="n"/>
      <c r="Q72" s="7" t="n"/>
      <c r="R72" s="4" t="n"/>
      <c r="S72" s="8">
        <f>IF(B72="","",IFERROR(Q72/R72,0))</f>
        <v/>
      </c>
      <c r="T72" s="33" t="n"/>
      <c r="U72" s="9">
        <f>IF(P72="","",TODAY()-P72)</f>
        <v/>
      </c>
      <c r="V72" s="2">
        <f>IF(B72="","",IF(O72="Inativo","Inativo",IF(U72="","Sem histórico",IF(U72&lt;=30,"Recente",IF(U72&lt;=90,"Atenção","Reativar")))))</f>
        <v/>
      </c>
      <c r="W72" s="10" t="n"/>
    </row>
    <row r="73">
      <c r="A73" s="2">
        <f>IF(B73="","",ROW()-1)</f>
        <v/>
      </c>
      <c r="B73" s="3" t="n"/>
      <c r="C73" s="4" t="n"/>
      <c r="D73" s="5" t="n"/>
      <c r="E73" s="33" t="n"/>
      <c r="F73" s="33" t="n"/>
      <c r="G73" s="3" t="n"/>
      <c r="H73" s="5" t="n"/>
      <c r="I73" s="5" t="n"/>
      <c r="J73" s="3" t="n"/>
      <c r="K73" s="4" t="n"/>
      <c r="L73" s="3" t="n"/>
      <c r="M73" s="3" t="n"/>
      <c r="N73" s="3" t="n"/>
      <c r="O73" s="4" t="n"/>
      <c r="P73" s="33" t="n"/>
      <c r="Q73" s="7" t="n"/>
      <c r="R73" s="4" t="n"/>
      <c r="S73" s="8">
        <f>IF(B73="","",IFERROR(Q73/R73,0))</f>
        <v/>
      </c>
      <c r="T73" s="33" t="n"/>
      <c r="U73" s="9">
        <f>IF(P73="","",TODAY()-P73)</f>
        <v/>
      </c>
      <c r="V73" s="2">
        <f>IF(B73="","",IF(O73="Inativo","Inativo",IF(U73="","Sem histórico",IF(U73&lt;=30,"Recente",IF(U73&lt;=90,"Atenção","Reativar")))))</f>
        <v/>
      </c>
      <c r="W73" s="10" t="n"/>
    </row>
    <row r="74">
      <c r="A74" s="2">
        <f>IF(B74="","",ROW()-1)</f>
        <v/>
      </c>
      <c r="B74" s="3" t="n"/>
      <c r="C74" s="4" t="n"/>
      <c r="D74" s="5" t="n"/>
      <c r="E74" s="33" t="n"/>
      <c r="F74" s="33" t="n"/>
      <c r="G74" s="3" t="n"/>
      <c r="H74" s="5" t="n"/>
      <c r="I74" s="5" t="n"/>
      <c r="J74" s="3" t="n"/>
      <c r="K74" s="4" t="n"/>
      <c r="L74" s="3" t="n"/>
      <c r="M74" s="3" t="n"/>
      <c r="N74" s="3" t="n"/>
      <c r="O74" s="4" t="n"/>
      <c r="P74" s="33" t="n"/>
      <c r="Q74" s="7" t="n"/>
      <c r="R74" s="4" t="n"/>
      <c r="S74" s="8">
        <f>IF(B74="","",IFERROR(Q74/R74,0))</f>
        <v/>
      </c>
      <c r="T74" s="33" t="n"/>
      <c r="U74" s="9">
        <f>IF(P74="","",TODAY()-P74)</f>
        <v/>
      </c>
      <c r="V74" s="2">
        <f>IF(B74="","",IF(O74="Inativo","Inativo",IF(U74="","Sem histórico",IF(U74&lt;=30,"Recente",IF(U74&lt;=90,"Atenção","Reativar")))))</f>
        <v/>
      </c>
      <c r="W74" s="10" t="n"/>
    </row>
    <row r="75">
      <c r="A75" s="2">
        <f>IF(B75="","",ROW()-1)</f>
        <v/>
      </c>
      <c r="B75" s="3" t="n"/>
      <c r="C75" s="4" t="n"/>
      <c r="D75" s="5" t="n"/>
      <c r="E75" s="33" t="n"/>
      <c r="F75" s="33" t="n"/>
      <c r="G75" s="3" t="n"/>
      <c r="H75" s="5" t="n"/>
      <c r="I75" s="5" t="n"/>
      <c r="J75" s="3" t="n"/>
      <c r="K75" s="4" t="n"/>
      <c r="L75" s="3" t="n"/>
      <c r="M75" s="3" t="n"/>
      <c r="N75" s="3" t="n"/>
      <c r="O75" s="4" t="n"/>
      <c r="P75" s="33" t="n"/>
      <c r="Q75" s="7" t="n"/>
      <c r="R75" s="4" t="n"/>
      <c r="S75" s="8">
        <f>IF(B75="","",IFERROR(Q75/R75,0))</f>
        <v/>
      </c>
      <c r="T75" s="33" t="n"/>
      <c r="U75" s="9">
        <f>IF(P75="","",TODAY()-P75)</f>
        <v/>
      </c>
      <c r="V75" s="2">
        <f>IF(B75="","",IF(O75="Inativo","Inativo",IF(U75="","Sem histórico",IF(U75&lt;=30,"Recente",IF(U75&lt;=90,"Atenção","Reativar")))))</f>
        <v/>
      </c>
      <c r="W75" s="10" t="n"/>
    </row>
    <row r="76">
      <c r="A76" s="2">
        <f>IF(B76="","",ROW()-1)</f>
        <v/>
      </c>
      <c r="B76" s="3" t="n"/>
      <c r="C76" s="4" t="n"/>
      <c r="D76" s="5" t="n"/>
      <c r="E76" s="33" t="n"/>
      <c r="F76" s="33" t="n"/>
      <c r="G76" s="3" t="n"/>
      <c r="H76" s="5" t="n"/>
      <c r="I76" s="5" t="n"/>
      <c r="J76" s="3" t="n"/>
      <c r="K76" s="4" t="n"/>
      <c r="L76" s="3" t="n"/>
      <c r="M76" s="3" t="n"/>
      <c r="N76" s="3" t="n"/>
      <c r="O76" s="4" t="n"/>
      <c r="P76" s="33" t="n"/>
      <c r="Q76" s="7" t="n"/>
      <c r="R76" s="4" t="n"/>
      <c r="S76" s="8">
        <f>IF(B76="","",IFERROR(Q76/R76,0))</f>
        <v/>
      </c>
      <c r="T76" s="33" t="n"/>
      <c r="U76" s="9">
        <f>IF(P76="","",TODAY()-P76)</f>
        <v/>
      </c>
      <c r="V76" s="2">
        <f>IF(B76="","",IF(O76="Inativo","Inativo",IF(U76="","Sem histórico",IF(U76&lt;=30,"Recente",IF(U76&lt;=90,"Atenção","Reativar")))))</f>
        <v/>
      </c>
      <c r="W76" s="10" t="n"/>
    </row>
    <row r="77">
      <c r="A77" s="2">
        <f>IF(B77="","",ROW()-1)</f>
        <v/>
      </c>
      <c r="B77" s="3" t="n"/>
      <c r="C77" s="4" t="n"/>
      <c r="D77" s="5" t="n"/>
      <c r="E77" s="33" t="n"/>
      <c r="F77" s="33" t="n"/>
      <c r="G77" s="3" t="n"/>
      <c r="H77" s="5" t="n"/>
      <c r="I77" s="5" t="n"/>
      <c r="J77" s="3" t="n"/>
      <c r="K77" s="4" t="n"/>
      <c r="L77" s="3" t="n"/>
      <c r="M77" s="3" t="n"/>
      <c r="N77" s="3" t="n"/>
      <c r="O77" s="4" t="n"/>
      <c r="P77" s="33" t="n"/>
      <c r="Q77" s="7" t="n"/>
      <c r="R77" s="4" t="n"/>
      <c r="S77" s="8">
        <f>IF(B77="","",IFERROR(Q77/R77,0))</f>
        <v/>
      </c>
      <c r="T77" s="33" t="n"/>
      <c r="U77" s="9">
        <f>IF(P77="","",TODAY()-P77)</f>
        <v/>
      </c>
      <c r="V77" s="2">
        <f>IF(B77="","",IF(O77="Inativo","Inativo",IF(U77="","Sem histórico",IF(U77&lt;=30,"Recente",IF(U77&lt;=90,"Atenção","Reativar")))))</f>
        <v/>
      </c>
      <c r="W77" s="10" t="n"/>
    </row>
    <row r="78">
      <c r="A78" s="2">
        <f>IF(B78="","",ROW()-1)</f>
        <v/>
      </c>
      <c r="B78" s="3" t="n"/>
      <c r="C78" s="4" t="n"/>
      <c r="D78" s="5" t="n"/>
      <c r="E78" s="33" t="n"/>
      <c r="F78" s="33" t="n"/>
      <c r="G78" s="3" t="n"/>
      <c r="H78" s="5" t="n"/>
      <c r="I78" s="5" t="n"/>
      <c r="J78" s="3" t="n"/>
      <c r="K78" s="4" t="n"/>
      <c r="L78" s="3" t="n"/>
      <c r="M78" s="3" t="n"/>
      <c r="N78" s="3" t="n"/>
      <c r="O78" s="4" t="n"/>
      <c r="P78" s="33" t="n"/>
      <c r="Q78" s="7" t="n"/>
      <c r="R78" s="4" t="n"/>
      <c r="S78" s="8">
        <f>IF(B78="","",IFERROR(Q78/R78,0))</f>
        <v/>
      </c>
      <c r="T78" s="33" t="n"/>
      <c r="U78" s="9">
        <f>IF(P78="","",TODAY()-P78)</f>
        <v/>
      </c>
      <c r="V78" s="2">
        <f>IF(B78="","",IF(O78="Inativo","Inativo",IF(U78="","Sem histórico",IF(U78&lt;=30,"Recente",IF(U78&lt;=90,"Atenção","Reativar")))))</f>
        <v/>
      </c>
      <c r="W78" s="10" t="n"/>
    </row>
    <row r="79">
      <c r="A79" s="2">
        <f>IF(B79="","",ROW()-1)</f>
        <v/>
      </c>
      <c r="B79" s="3" t="n"/>
      <c r="C79" s="4" t="n"/>
      <c r="D79" s="5" t="n"/>
      <c r="E79" s="33" t="n"/>
      <c r="F79" s="33" t="n"/>
      <c r="G79" s="3" t="n"/>
      <c r="H79" s="5" t="n"/>
      <c r="I79" s="5" t="n"/>
      <c r="J79" s="3" t="n"/>
      <c r="K79" s="4" t="n"/>
      <c r="L79" s="3" t="n"/>
      <c r="M79" s="3" t="n"/>
      <c r="N79" s="3" t="n"/>
      <c r="O79" s="4" t="n"/>
      <c r="P79" s="33" t="n"/>
      <c r="Q79" s="7" t="n"/>
      <c r="R79" s="4" t="n"/>
      <c r="S79" s="8">
        <f>IF(B79="","",IFERROR(Q79/R79,0))</f>
        <v/>
      </c>
      <c r="T79" s="33" t="n"/>
      <c r="U79" s="9">
        <f>IF(P79="","",TODAY()-P79)</f>
        <v/>
      </c>
      <c r="V79" s="2">
        <f>IF(B79="","",IF(O79="Inativo","Inativo",IF(U79="","Sem histórico",IF(U79&lt;=30,"Recente",IF(U79&lt;=90,"Atenção","Reativar")))))</f>
        <v/>
      </c>
      <c r="W79" s="10" t="n"/>
    </row>
    <row r="80">
      <c r="A80" s="2">
        <f>IF(B80="","",ROW()-1)</f>
        <v/>
      </c>
      <c r="B80" s="3" t="n"/>
      <c r="C80" s="4" t="n"/>
      <c r="D80" s="5" t="n"/>
      <c r="E80" s="33" t="n"/>
      <c r="F80" s="33" t="n"/>
      <c r="G80" s="3" t="n"/>
      <c r="H80" s="5" t="n"/>
      <c r="I80" s="5" t="n"/>
      <c r="J80" s="3" t="n"/>
      <c r="K80" s="4" t="n"/>
      <c r="L80" s="3" t="n"/>
      <c r="M80" s="3" t="n"/>
      <c r="N80" s="3" t="n"/>
      <c r="O80" s="4" t="n"/>
      <c r="P80" s="33" t="n"/>
      <c r="Q80" s="7" t="n"/>
      <c r="R80" s="4" t="n"/>
      <c r="S80" s="8">
        <f>IF(B80="","",IFERROR(Q80/R80,0))</f>
        <v/>
      </c>
      <c r="T80" s="33" t="n"/>
      <c r="U80" s="9">
        <f>IF(P80="","",TODAY()-P80)</f>
        <v/>
      </c>
      <c r="V80" s="2">
        <f>IF(B80="","",IF(O80="Inativo","Inativo",IF(U80="","Sem histórico",IF(U80&lt;=30,"Recente",IF(U80&lt;=90,"Atenção","Reativar")))))</f>
        <v/>
      </c>
      <c r="W80" s="10" t="n"/>
    </row>
    <row r="81">
      <c r="A81" s="2">
        <f>IF(B81="","",ROW()-1)</f>
        <v/>
      </c>
      <c r="B81" s="3" t="n"/>
      <c r="C81" s="4" t="n"/>
      <c r="D81" s="5" t="n"/>
      <c r="E81" s="33" t="n"/>
      <c r="F81" s="33" t="n"/>
      <c r="G81" s="3" t="n"/>
      <c r="H81" s="5" t="n"/>
      <c r="I81" s="5" t="n"/>
      <c r="J81" s="3" t="n"/>
      <c r="K81" s="4" t="n"/>
      <c r="L81" s="3" t="n"/>
      <c r="M81" s="3" t="n"/>
      <c r="N81" s="3" t="n"/>
      <c r="O81" s="4" t="n"/>
      <c r="P81" s="33" t="n"/>
      <c r="Q81" s="7" t="n"/>
      <c r="R81" s="4" t="n"/>
      <c r="S81" s="8">
        <f>IF(B81="","",IFERROR(Q81/R81,0))</f>
        <v/>
      </c>
      <c r="T81" s="33" t="n"/>
      <c r="U81" s="9">
        <f>IF(P81="","",TODAY()-P81)</f>
        <v/>
      </c>
      <c r="V81" s="2">
        <f>IF(B81="","",IF(O81="Inativo","Inativo",IF(U81="","Sem histórico",IF(U81&lt;=30,"Recente",IF(U81&lt;=90,"Atenção","Reativar")))))</f>
        <v/>
      </c>
      <c r="W81" s="10" t="n"/>
    </row>
    <row r="82">
      <c r="A82" s="2">
        <f>IF(B82="","",ROW()-1)</f>
        <v/>
      </c>
      <c r="B82" s="3" t="n"/>
      <c r="C82" s="4" t="n"/>
      <c r="D82" s="5" t="n"/>
      <c r="E82" s="33" t="n"/>
      <c r="F82" s="33" t="n"/>
      <c r="G82" s="3" t="n"/>
      <c r="H82" s="5" t="n"/>
      <c r="I82" s="5" t="n"/>
      <c r="J82" s="3" t="n"/>
      <c r="K82" s="4" t="n"/>
      <c r="L82" s="3" t="n"/>
      <c r="M82" s="3" t="n"/>
      <c r="N82" s="3" t="n"/>
      <c r="O82" s="4" t="n"/>
      <c r="P82" s="33" t="n"/>
      <c r="Q82" s="7" t="n"/>
      <c r="R82" s="4" t="n"/>
      <c r="S82" s="8">
        <f>IF(B82="","",IFERROR(Q82/R82,0))</f>
        <v/>
      </c>
      <c r="T82" s="33" t="n"/>
      <c r="U82" s="9">
        <f>IF(P82="","",TODAY()-P82)</f>
        <v/>
      </c>
      <c r="V82" s="2">
        <f>IF(B82="","",IF(O82="Inativo","Inativo",IF(U82="","Sem histórico",IF(U82&lt;=30,"Recente",IF(U82&lt;=90,"Atenção","Reativar")))))</f>
        <v/>
      </c>
      <c r="W82" s="10" t="n"/>
    </row>
    <row r="83">
      <c r="A83" s="2">
        <f>IF(B83="","",ROW()-1)</f>
        <v/>
      </c>
      <c r="B83" s="3" t="n"/>
      <c r="C83" s="4" t="n"/>
      <c r="D83" s="5" t="n"/>
      <c r="E83" s="33" t="n"/>
      <c r="F83" s="33" t="n"/>
      <c r="G83" s="3" t="n"/>
      <c r="H83" s="5" t="n"/>
      <c r="I83" s="5" t="n"/>
      <c r="J83" s="3" t="n"/>
      <c r="K83" s="4" t="n"/>
      <c r="L83" s="3" t="n"/>
      <c r="M83" s="3" t="n"/>
      <c r="N83" s="3" t="n"/>
      <c r="O83" s="4" t="n"/>
      <c r="P83" s="33" t="n"/>
      <c r="Q83" s="7" t="n"/>
      <c r="R83" s="4" t="n"/>
      <c r="S83" s="8">
        <f>IF(B83="","",IFERROR(Q83/R83,0))</f>
        <v/>
      </c>
      <c r="T83" s="33" t="n"/>
      <c r="U83" s="9">
        <f>IF(P83="","",TODAY()-P83)</f>
        <v/>
      </c>
      <c r="V83" s="2">
        <f>IF(B83="","",IF(O83="Inativo","Inativo",IF(U83="","Sem histórico",IF(U83&lt;=30,"Recente",IF(U83&lt;=90,"Atenção","Reativar")))))</f>
        <v/>
      </c>
      <c r="W83" s="10" t="n"/>
    </row>
    <row r="84">
      <c r="A84" s="2">
        <f>IF(B84="","",ROW()-1)</f>
        <v/>
      </c>
      <c r="B84" s="3" t="n"/>
      <c r="C84" s="4" t="n"/>
      <c r="D84" s="5" t="n"/>
      <c r="E84" s="33" t="n"/>
      <c r="F84" s="33" t="n"/>
      <c r="G84" s="3" t="n"/>
      <c r="H84" s="5" t="n"/>
      <c r="I84" s="5" t="n"/>
      <c r="J84" s="3" t="n"/>
      <c r="K84" s="4" t="n"/>
      <c r="L84" s="3" t="n"/>
      <c r="M84" s="3" t="n"/>
      <c r="N84" s="3" t="n"/>
      <c r="O84" s="4" t="n"/>
      <c r="P84" s="33" t="n"/>
      <c r="Q84" s="7" t="n"/>
      <c r="R84" s="4" t="n"/>
      <c r="S84" s="8">
        <f>IF(B84="","",IFERROR(Q84/R84,0))</f>
        <v/>
      </c>
      <c r="T84" s="33" t="n"/>
      <c r="U84" s="9">
        <f>IF(P84="","",TODAY()-P84)</f>
        <v/>
      </c>
      <c r="V84" s="2">
        <f>IF(B84="","",IF(O84="Inativo","Inativo",IF(U84="","Sem histórico",IF(U84&lt;=30,"Recente",IF(U84&lt;=90,"Atenção","Reativar")))))</f>
        <v/>
      </c>
      <c r="W84" s="10" t="n"/>
    </row>
    <row r="85">
      <c r="A85" s="2">
        <f>IF(B85="","",ROW()-1)</f>
        <v/>
      </c>
      <c r="B85" s="3" t="n"/>
      <c r="C85" s="4" t="n"/>
      <c r="D85" s="5" t="n"/>
      <c r="E85" s="33" t="n"/>
      <c r="F85" s="33" t="n"/>
      <c r="G85" s="3" t="n"/>
      <c r="H85" s="5" t="n"/>
      <c r="I85" s="5" t="n"/>
      <c r="J85" s="3" t="n"/>
      <c r="K85" s="4" t="n"/>
      <c r="L85" s="3" t="n"/>
      <c r="M85" s="3" t="n"/>
      <c r="N85" s="3" t="n"/>
      <c r="O85" s="4" t="n"/>
      <c r="P85" s="33" t="n"/>
      <c r="Q85" s="7" t="n"/>
      <c r="R85" s="4" t="n"/>
      <c r="S85" s="8">
        <f>IF(B85="","",IFERROR(Q85/R85,0))</f>
        <v/>
      </c>
      <c r="T85" s="33" t="n"/>
      <c r="U85" s="9">
        <f>IF(P85="","",TODAY()-P85)</f>
        <v/>
      </c>
      <c r="V85" s="2">
        <f>IF(B85="","",IF(O85="Inativo","Inativo",IF(U85="","Sem histórico",IF(U85&lt;=30,"Recente",IF(U85&lt;=90,"Atenção","Reativar")))))</f>
        <v/>
      </c>
      <c r="W85" s="10" t="n"/>
    </row>
    <row r="86">
      <c r="A86" s="2">
        <f>IF(B86="","",ROW()-1)</f>
        <v/>
      </c>
      <c r="B86" s="3" t="n"/>
      <c r="C86" s="4" t="n"/>
      <c r="D86" s="5" t="n"/>
      <c r="E86" s="33" t="n"/>
      <c r="F86" s="33" t="n"/>
      <c r="G86" s="3" t="n"/>
      <c r="H86" s="5" t="n"/>
      <c r="I86" s="5" t="n"/>
      <c r="J86" s="3" t="n"/>
      <c r="K86" s="4" t="n"/>
      <c r="L86" s="3" t="n"/>
      <c r="M86" s="3" t="n"/>
      <c r="N86" s="3" t="n"/>
      <c r="O86" s="4" t="n"/>
      <c r="P86" s="33" t="n"/>
      <c r="Q86" s="7" t="n"/>
      <c r="R86" s="4" t="n"/>
      <c r="S86" s="8">
        <f>IF(B86="","",IFERROR(Q86/R86,0))</f>
        <v/>
      </c>
      <c r="T86" s="33" t="n"/>
      <c r="U86" s="9">
        <f>IF(P86="","",TODAY()-P86)</f>
        <v/>
      </c>
      <c r="V86" s="2">
        <f>IF(B86="","",IF(O86="Inativo","Inativo",IF(U86="","Sem histórico",IF(U86&lt;=30,"Recente",IF(U86&lt;=90,"Atenção","Reativar")))))</f>
        <v/>
      </c>
      <c r="W86" s="10" t="n"/>
    </row>
    <row r="87">
      <c r="A87" s="2">
        <f>IF(B87="","",ROW()-1)</f>
        <v/>
      </c>
      <c r="B87" s="3" t="n"/>
      <c r="C87" s="4" t="n"/>
      <c r="D87" s="5" t="n"/>
      <c r="E87" s="33" t="n"/>
      <c r="F87" s="33" t="n"/>
      <c r="G87" s="3" t="n"/>
      <c r="H87" s="5" t="n"/>
      <c r="I87" s="5" t="n"/>
      <c r="J87" s="3" t="n"/>
      <c r="K87" s="4" t="n"/>
      <c r="L87" s="3" t="n"/>
      <c r="M87" s="3" t="n"/>
      <c r="N87" s="3" t="n"/>
      <c r="O87" s="4" t="n"/>
      <c r="P87" s="33" t="n"/>
      <c r="Q87" s="7" t="n"/>
      <c r="R87" s="4" t="n"/>
      <c r="S87" s="8">
        <f>IF(B87="","",IFERROR(Q87/R87,0))</f>
        <v/>
      </c>
      <c r="T87" s="33" t="n"/>
      <c r="U87" s="9">
        <f>IF(P87="","",TODAY()-P87)</f>
        <v/>
      </c>
      <c r="V87" s="2">
        <f>IF(B87="","",IF(O87="Inativo","Inativo",IF(U87="","Sem histórico",IF(U87&lt;=30,"Recente",IF(U87&lt;=90,"Atenção","Reativar")))))</f>
        <v/>
      </c>
      <c r="W87" s="10" t="n"/>
    </row>
    <row r="88">
      <c r="A88" s="2">
        <f>IF(B88="","",ROW()-1)</f>
        <v/>
      </c>
      <c r="B88" s="3" t="n"/>
      <c r="C88" s="4" t="n"/>
      <c r="D88" s="5" t="n"/>
      <c r="E88" s="33" t="n"/>
      <c r="F88" s="33" t="n"/>
      <c r="G88" s="3" t="n"/>
      <c r="H88" s="5" t="n"/>
      <c r="I88" s="5" t="n"/>
      <c r="J88" s="3" t="n"/>
      <c r="K88" s="4" t="n"/>
      <c r="L88" s="3" t="n"/>
      <c r="M88" s="3" t="n"/>
      <c r="N88" s="3" t="n"/>
      <c r="O88" s="4" t="n"/>
      <c r="P88" s="33" t="n"/>
      <c r="Q88" s="7" t="n"/>
      <c r="R88" s="4" t="n"/>
      <c r="S88" s="8">
        <f>IF(B88="","",IFERROR(Q88/R88,0))</f>
        <v/>
      </c>
      <c r="T88" s="33" t="n"/>
      <c r="U88" s="9">
        <f>IF(P88="","",TODAY()-P88)</f>
        <v/>
      </c>
      <c r="V88" s="2">
        <f>IF(B88="","",IF(O88="Inativo","Inativo",IF(U88="","Sem histórico",IF(U88&lt;=30,"Recente",IF(U88&lt;=90,"Atenção","Reativar")))))</f>
        <v/>
      </c>
      <c r="W88" s="10" t="n"/>
    </row>
    <row r="89">
      <c r="A89" s="2">
        <f>IF(B89="","",ROW()-1)</f>
        <v/>
      </c>
      <c r="B89" s="3" t="n"/>
      <c r="C89" s="4" t="n"/>
      <c r="D89" s="5" t="n"/>
      <c r="E89" s="33" t="n"/>
      <c r="F89" s="33" t="n"/>
      <c r="G89" s="3" t="n"/>
      <c r="H89" s="5" t="n"/>
      <c r="I89" s="5" t="n"/>
      <c r="J89" s="3" t="n"/>
      <c r="K89" s="4" t="n"/>
      <c r="L89" s="3" t="n"/>
      <c r="M89" s="3" t="n"/>
      <c r="N89" s="3" t="n"/>
      <c r="O89" s="4" t="n"/>
      <c r="P89" s="33" t="n"/>
      <c r="Q89" s="7" t="n"/>
      <c r="R89" s="4" t="n"/>
      <c r="S89" s="8">
        <f>IF(B89="","",IFERROR(Q89/R89,0))</f>
        <v/>
      </c>
      <c r="T89" s="33" t="n"/>
      <c r="U89" s="9">
        <f>IF(P89="","",TODAY()-P89)</f>
        <v/>
      </c>
      <c r="V89" s="2">
        <f>IF(B89="","",IF(O89="Inativo","Inativo",IF(U89="","Sem histórico",IF(U89&lt;=30,"Recente",IF(U89&lt;=90,"Atenção","Reativar")))))</f>
        <v/>
      </c>
      <c r="W89" s="10" t="n"/>
    </row>
    <row r="90">
      <c r="A90" s="2">
        <f>IF(B90="","",ROW()-1)</f>
        <v/>
      </c>
      <c r="B90" s="3" t="n"/>
      <c r="C90" s="4" t="n"/>
      <c r="D90" s="5" t="n"/>
      <c r="E90" s="33" t="n"/>
      <c r="F90" s="33" t="n"/>
      <c r="G90" s="3" t="n"/>
      <c r="H90" s="5" t="n"/>
      <c r="I90" s="5" t="n"/>
      <c r="J90" s="3" t="n"/>
      <c r="K90" s="4" t="n"/>
      <c r="L90" s="3" t="n"/>
      <c r="M90" s="3" t="n"/>
      <c r="N90" s="3" t="n"/>
      <c r="O90" s="4" t="n"/>
      <c r="P90" s="33" t="n"/>
      <c r="Q90" s="7" t="n"/>
      <c r="R90" s="4" t="n"/>
      <c r="S90" s="8">
        <f>IF(B90="","",IFERROR(Q90/R90,0))</f>
        <v/>
      </c>
      <c r="T90" s="33" t="n"/>
      <c r="U90" s="9">
        <f>IF(P90="","",TODAY()-P90)</f>
        <v/>
      </c>
      <c r="V90" s="2">
        <f>IF(B90="","",IF(O90="Inativo","Inativo",IF(U90="","Sem histórico",IF(U90&lt;=30,"Recente",IF(U90&lt;=90,"Atenção","Reativar")))))</f>
        <v/>
      </c>
      <c r="W90" s="10" t="n"/>
    </row>
    <row r="91">
      <c r="A91" s="2">
        <f>IF(B91="","",ROW()-1)</f>
        <v/>
      </c>
      <c r="B91" s="3" t="n"/>
      <c r="C91" s="4" t="n"/>
      <c r="D91" s="5" t="n"/>
      <c r="E91" s="33" t="n"/>
      <c r="F91" s="33" t="n"/>
      <c r="G91" s="3" t="n"/>
      <c r="H91" s="5" t="n"/>
      <c r="I91" s="5" t="n"/>
      <c r="J91" s="3" t="n"/>
      <c r="K91" s="4" t="n"/>
      <c r="L91" s="3" t="n"/>
      <c r="M91" s="3" t="n"/>
      <c r="N91" s="3" t="n"/>
      <c r="O91" s="4" t="n"/>
      <c r="P91" s="33" t="n"/>
      <c r="Q91" s="7" t="n"/>
      <c r="R91" s="4" t="n"/>
      <c r="S91" s="8">
        <f>IF(B91="","",IFERROR(Q91/R91,0))</f>
        <v/>
      </c>
      <c r="T91" s="33" t="n"/>
      <c r="U91" s="9">
        <f>IF(P91="","",TODAY()-P91)</f>
        <v/>
      </c>
      <c r="V91" s="2">
        <f>IF(B91="","",IF(O91="Inativo","Inativo",IF(U91="","Sem histórico",IF(U91&lt;=30,"Recente",IF(U91&lt;=90,"Atenção","Reativar")))))</f>
        <v/>
      </c>
      <c r="W91" s="10" t="n"/>
    </row>
    <row r="92">
      <c r="A92" s="2">
        <f>IF(B92="","",ROW()-1)</f>
        <v/>
      </c>
      <c r="B92" s="3" t="n"/>
      <c r="C92" s="4" t="n"/>
      <c r="D92" s="5" t="n"/>
      <c r="E92" s="33" t="n"/>
      <c r="F92" s="33" t="n"/>
      <c r="G92" s="3" t="n"/>
      <c r="H92" s="5" t="n"/>
      <c r="I92" s="5" t="n"/>
      <c r="J92" s="3" t="n"/>
      <c r="K92" s="4" t="n"/>
      <c r="L92" s="3" t="n"/>
      <c r="M92" s="3" t="n"/>
      <c r="N92" s="3" t="n"/>
      <c r="O92" s="4" t="n"/>
      <c r="P92" s="33" t="n"/>
      <c r="Q92" s="7" t="n"/>
      <c r="R92" s="4" t="n"/>
      <c r="S92" s="8">
        <f>IF(B92="","",IFERROR(Q92/R92,0))</f>
        <v/>
      </c>
      <c r="T92" s="33" t="n"/>
      <c r="U92" s="9">
        <f>IF(P92="","",TODAY()-P92)</f>
        <v/>
      </c>
      <c r="V92" s="2">
        <f>IF(B92="","",IF(O92="Inativo","Inativo",IF(U92="","Sem histórico",IF(U92&lt;=30,"Recente",IF(U92&lt;=90,"Atenção","Reativar")))))</f>
        <v/>
      </c>
      <c r="W92" s="10" t="n"/>
    </row>
    <row r="93">
      <c r="A93" s="2">
        <f>IF(B93="","",ROW()-1)</f>
        <v/>
      </c>
      <c r="B93" s="3" t="n"/>
      <c r="C93" s="4" t="n"/>
      <c r="D93" s="5" t="n"/>
      <c r="E93" s="33" t="n"/>
      <c r="F93" s="33" t="n"/>
      <c r="G93" s="3" t="n"/>
      <c r="H93" s="5" t="n"/>
      <c r="I93" s="5" t="n"/>
      <c r="J93" s="3" t="n"/>
      <c r="K93" s="4" t="n"/>
      <c r="L93" s="3" t="n"/>
      <c r="M93" s="3" t="n"/>
      <c r="N93" s="3" t="n"/>
      <c r="O93" s="4" t="n"/>
      <c r="P93" s="33" t="n"/>
      <c r="Q93" s="7" t="n"/>
      <c r="R93" s="4" t="n"/>
      <c r="S93" s="8">
        <f>IF(B93="","",IFERROR(Q93/R93,0))</f>
        <v/>
      </c>
      <c r="T93" s="33" t="n"/>
      <c r="U93" s="9">
        <f>IF(P93="","",TODAY()-P93)</f>
        <v/>
      </c>
      <c r="V93" s="2">
        <f>IF(B93="","",IF(O93="Inativo","Inativo",IF(U93="","Sem histórico",IF(U93&lt;=30,"Recente",IF(U93&lt;=90,"Atenção","Reativar")))))</f>
        <v/>
      </c>
      <c r="W93" s="10" t="n"/>
    </row>
    <row r="94">
      <c r="A94" s="2">
        <f>IF(B94="","",ROW()-1)</f>
        <v/>
      </c>
      <c r="B94" s="3" t="n"/>
      <c r="C94" s="4" t="n"/>
      <c r="D94" s="5" t="n"/>
      <c r="E94" s="33" t="n"/>
      <c r="F94" s="33" t="n"/>
      <c r="G94" s="3" t="n"/>
      <c r="H94" s="5" t="n"/>
      <c r="I94" s="5" t="n"/>
      <c r="J94" s="3" t="n"/>
      <c r="K94" s="4" t="n"/>
      <c r="L94" s="3" t="n"/>
      <c r="M94" s="3" t="n"/>
      <c r="N94" s="3" t="n"/>
      <c r="O94" s="4" t="n"/>
      <c r="P94" s="33" t="n"/>
      <c r="Q94" s="7" t="n"/>
      <c r="R94" s="4" t="n"/>
      <c r="S94" s="8">
        <f>IF(B94="","",IFERROR(Q94/R94,0))</f>
        <v/>
      </c>
      <c r="T94" s="33" t="n"/>
      <c r="U94" s="9">
        <f>IF(P94="","",TODAY()-P94)</f>
        <v/>
      </c>
      <c r="V94" s="2">
        <f>IF(B94="","",IF(O94="Inativo","Inativo",IF(U94="","Sem histórico",IF(U94&lt;=30,"Recente",IF(U94&lt;=90,"Atenção","Reativar")))))</f>
        <v/>
      </c>
      <c r="W94" s="10" t="n"/>
    </row>
    <row r="95">
      <c r="A95" s="2">
        <f>IF(B95="","",ROW()-1)</f>
        <v/>
      </c>
      <c r="B95" s="3" t="n"/>
      <c r="C95" s="4" t="n"/>
      <c r="D95" s="5" t="n"/>
      <c r="E95" s="33" t="n"/>
      <c r="F95" s="33" t="n"/>
      <c r="G95" s="3" t="n"/>
      <c r="H95" s="5" t="n"/>
      <c r="I95" s="5" t="n"/>
      <c r="J95" s="3" t="n"/>
      <c r="K95" s="4" t="n"/>
      <c r="L95" s="3" t="n"/>
      <c r="M95" s="3" t="n"/>
      <c r="N95" s="3" t="n"/>
      <c r="O95" s="4" t="n"/>
      <c r="P95" s="33" t="n"/>
      <c r="Q95" s="7" t="n"/>
      <c r="R95" s="4" t="n"/>
      <c r="S95" s="8">
        <f>IF(B95="","",IFERROR(Q95/R95,0))</f>
        <v/>
      </c>
      <c r="T95" s="33" t="n"/>
      <c r="U95" s="9">
        <f>IF(P95="","",TODAY()-P95)</f>
        <v/>
      </c>
      <c r="V95" s="2">
        <f>IF(B95="","",IF(O95="Inativo","Inativo",IF(U95="","Sem histórico",IF(U95&lt;=30,"Recente",IF(U95&lt;=90,"Atenção","Reativar")))))</f>
        <v/>
      </c>
      <c r="W95" s="10" t="n"/>
    </row>
    <row r="96">
      <c r="A96" s="2">
        <f>IF(B96="","",ROW()-1)</f>
        <v/>
      </c>
      <c r="B96" s="3" t="n"/>
      <c r="C96" s="4" t="n"/>
      <c r="D96" s="5" t="n"/>
      <c r="E96" s="33" t="n"/>
      <c r="F96" s="33" t="n"/>
      <c r="G96" s="3" t="n"/>
      <c r="H96" s="5" t="n"/>
      <c r="I96" s="5" t="n"/>
      <c r="J96" s="3" t="n"/>
      <c r="K96" s="4" t="n"/>
      <c r="L96" s="3" t="n"/>
      <c r="M96" s="3" t="n"/>
      <c r="N96" s="3" t="n"/>
      <c r="O96" s="4" t="n"/>
      <c r="P96" s="33" t="n"/>
      <c r="Q96" s="7" t="n"/>
      <c r="R96" s="4" t="n"/>
      <c r="S96" s="8">
        <f>IF(B96="","",IFERROR(Q96/R96,0))</f>
        <v/>
      </c>
      <c r="T96" s="33" t="n"/>
      <c r="U96" s="9">
        <f>IF(P96="","",TODAY()-P96)</f>
        <v/>
      </c>
      <c r="V96" s="2">
        <f>IF(B96="","",IF(O96="Inativo","Inativo",IF(U96="","Sem histórico",IF(U96&lt;=30,"Recente",IF(U96&lt;=90,"Atenção","Reativar")))))</f>
        <v/>
      </c>
      <c r="W96" s="10" t="n"/>
    </row>
    <row r="97">
      <c r="A97" s="2">
        <f>IF(B97="","",ROW()-1)</f>
        <v/>
      </c>
      <c r="B97" s="3" t="n"/>
      <c r="C97" s="4" t="n"/>
      <c r="D97" s="5" t="n"/>
      <c r="E97" s="33" t="n"/>
      <c r="F97" s="33" t="n"/>
      <c r="G97" s="3" t="n"/>
      <c r="H97" s="5" t="n"/>
      <c r="I97" s="5" t="n"/>
      <c r="J97" s="3" t="n"/>
      <c r="K97" s="4" t="n"/>
      <c r="L97" s="3" t="n"/>
      <c r="M97" s="3" t="n"/>
      <c r="N97" s="3" t="n"/>
      <c r="O97" s="4" t="n"/>
      <c r="P97" s="33" t="n"/>
      <c r="Q97" s="7" t="n"/>
      <c r="R97" s="4" t="n"/>
      <c r="S97" s="8">
        <f>IF(B97="","",IFERROR(Q97/R97,0))</f>
        <v/>
      </c>
      <c r="T97" s="33" t="n"/>
      <c r="U97" s="9">
        <f>IF(P97="","",TODAY()-P97)</f>
        <v/>
      </c>
      <c r="V97" s="2">
        <f>IF(B97="","",IF(O97="Inativo","Inativo",IF(U97="","Sem histórico",IF(U97&lt;=30,"Recente",IF(U97&lt;=90,"Atenção","Reativar")))))</f>
        <v/>
      </c>
      <c r="W97" s="10" t="n"/>
    </row>
    <row r="98">
      <c r="A98" s="2">
        <f>IF(B98="","",ROW()-1)</f>
        <v/>
      </c>
      <c r="B98" s="3" t="n"/>
      <c r="C98" s="4" t="n"/>
      <c r="D98" s="5" t="n"/>
      <c r="E98" s="33" t="n"/>
      <c r="F98" s="33" t="n"/>
      <c r="G98" s="3" t="n"/>
      <c r="H98" s="5" t="n"/>
      <c r="I98" s="5" t="n"/>
      <c r="J98" s="3" t="n"/>
      <c r="K98" s="4" t="n"/>
      <c r="L98" s="3" t="n"/>
      <c r="M98" s="3" t="n"/>
      <c r="N98" s="3" t="n"/>
      <c r="O98" s="4" t="n"/>
      <c r="P98" s="33" t="n"/>
      <c r="Q98" s="7" t="n"/>
      <c r="R98" s="4" t="n"/>
      <c r="S98" s="8">
        <f>IF(B98="","",IFERROR(Q98/R98,0))</f>
        <v/>
      </c>
      <c r="T98" s="33" t="n"/>
      <c r="U98" s="9">
        <f>IF(P98="","",TODAY()-P98)</f>
        <v/>
      </c>
      <c r="V98" s="2">
        <f>IF(B98="","",IF(O98="Inativo","Inativo",IF(U98="","Sem histórico",IF(U98&lt;=30,"Recente",IF(U98&lt;=90,"Atenção","Reativar")))))</f>
        <v/>
      </c>
      <c r="W98" s="10" t="n"/>
    </row>
    <row r="99">
      <c r="A99" s="2">
        <f>IF(B99="","",ROW()-1)</f>
        <v/>
      </c>
      <c r="B99" s="3" t="n"/>
      <c r="C99" s="4" t="n"/>
      <c r="D99" s="5" t="n"/>
      <c r="E99" s="33" t="n"/>
      <c r="F99" s="33" t="n"/>
      <c r="G99" s="3" t="n"/>
      <c r="H99" s="5" t="n"/>
      <c r="I99" s="5" t="n"/>
      <c r="J99" s="3" t="n"/>
      <c r="K99" s="4" t="n"/>
      <c r="L99" s="3" t="n"/>
      <c r="M99" s="3" t="n"/>
      <c r="N99" s="3" t="n"/>
      <c r="O99" s="4" t="n"/>
      <c r="P99" s="33" t="n"/>
      <c r="Q99" s="7" t="n"/>
      <c r="R99" s="4" t="n"/>
      <c r="S99" s="8">
        <f>IF(B99="","",IFERROR(Q99/R99,0))</f>
        <v/>
      </c>
      <c r="T99" s="33" t="n"/>
      <c r="U99" s="9">
        <f>IF(P99="","",TODAY()-P99)</f>
        <v/>
      </c>
      <c r="V99" s="2">
        <f>IF(B99="","",IF(O99="Inativo","Inativo",IF(U99="","Sem histórico",IF(U99&lt;=30,"Recente",IF(U99&lt;=90,"Atenção","Reativar")))))</f>
        <v/>
      </c>
      <c r="W99" s="10" t="n"/>
    </row>
    <row r="100">
      <c r="A100" s="2">
        <f>IF(B100="","",ROW()-1)</f>
        <v/>
      </c>
      <c r="B100" s="3" t="n"/>
      <c r="C100" s="4" t="n"/>
      <c r="D100" s="5" t="n"/>
      <c r="E100" s="33" t="n"/>
      <c r="F100" s="33" t="n"/>
      <c r="G100" s="3" t="n"/>
      <c r="H100" s="5" t="n"/>
      <c r="I100" s="5" t="n"/>
      <c r="J100" s="3" t="n"/>
      <c r="K100" s="4" t="n"/>
      <c r="L100" s="3" t="n"/>
      <c r="M100" s="3" t="n"/>
      <c r="N100" s="3" t="n"/>
      <c r="O100" s="4" t="n"/>
      <c r="P100" s="33" t="n"/>
      <c r="Q100" s="7" t="n"/>
      <c r="R100" s="4" t="n"/>
      <c r="S100" s="8">
        <f>IF(B100="","",IFERROR(Q100/R100,0))</f>
        <v/>
      </c>
      <c r="T100" s="33" t="n"/>
      <c r="U100" s="9">
        <f>IF(P100="","",TODAY()-P100)</f>
        <v/>
      </c>
      <c r="V100" s="2">
        <f>IF(B100="","",IF(O100="Inativo","Inativo",IF(U100="","Sem histórico",IF(U100&lt;=30,"Recente",IF(U100&lt;=90,"Atenção","Reativar")))))</f>
        <v/>
      </c>
      <c r="W100" s="10" t="n"/>
    </row>
    <row r="101">
      <c r="A101" s="2">
        <f>IF(B101="","",ROW()-1)</f>
        <v/>
      </c>
      <c r="B101" s="3" t="n"/>
      <c r="C101" s="4" t="n"/>
      <c r="D101" s="5" t="n"/>
      <c r="E101" s="33" t="n"/>
      <c r="F101" s="33" t="n"/>
      <c r="G101" s="3" t="n"/>
      <c r="H101" s="5" t="n"/>
      <c r="I101" s="5" t="n"/>
      <c r="J101" s="3" t="n"/>
      <c r="K101" s="4" t="n"/>
      <c r="L101" s="3" t="n"/>
      <c r="M101" s="3" t="n"/>
      <c r="N101" s="3" t="n"/>
      <c r="O101" s="4" t="n"/>
      <c r="P101" s="33" t="n"/>
      <c r="Q101" s="7" t="n"/>
      <c r="R101" s="4" t="n"/>
      <c r="S101" s="8">
        <f>IF(B101="","",IFERROR(Q101/R101,0))</f>
        <v/>
      </c>
      <c r="T101" s="33" t="n"/>
      <c r="U101" s="9">
        <f>IF(P101="","",TODAY()-P101)</f>
        <v/>
      </c>
      <c r="V101" s="2">
        <f>IF(B101="","",IF(O101="Inativo","Inativo",IF(U101="","Sem histórico",IF(U101&lt;=30,"Recente",IF(U101&lt;=90,"Atenção","Reativar")))))</f>
        <v/>
      </c>
      <c r="W101" s="10" t="n"/>
    </row>
  </sheetData>
  <autoFilter ref="A1:W101"/>
  <conditionalFormatting sqref="A2:W101">
    <cfRule type="expression" priority="1" dxfId="0" stopIfTrue="0">
      <formula>$O2="Inativo"</formula>
    </cfRule>
    <cfRule type="expression" priority="2" dxfId="1" stopIfTrue="0">
      <formula>$O2="Ativo"</formula>
    </cfRule>
  </conditionalFormatting>
  <conditionalFormatting sqref="T2:T101">
    <cfRule type="expression" priority="3" dxfId="2" stopIfTrue="0">
      <formula>AND($T2&lt;&gt;"",$T2&lt;TODAY(),$B2&lt;&gt;"")</formula>
    </cfRule>
  </conditionalFormatting>
  <conditionalFormatting sqref="V2:V101">
    <cfRule type="expression" priority="4" dxfId="3" stopIfTrue="0">
      <formula>$V2="Recente"</formula>
    </cfRule>
    <cfRule type="expression" priority="5" dxfId="4" stopIfTrue="0">
      <formula>$V2="Atenção"</formula>
    </cfRule>
    <cfRule type="expression" priority="6" dxfId="5" stopIfTrue="0">
      <formula>OR($V2="Reativar",$V2="Inativo")</formula>
    </cfRule>
  </conditionalFormatting>
  <dataValidations count="6">
    <dataValidation sqref="C2:C101" showErrorMessage="1" showInputMessage="1" allowBlank="1" errorTitle="Tipo não permitido" error="Selecione um tipo disponível na lista." promptTitle="Tipo de cliente" prompt="Selecione Pessoa Física ou Pessoa Jurídica." type="list">
      <formula1>'Listas_Apoio'!$D$2:$D$3</formula1>
    </dataValidation>
    <dataValidation sqref="O2:O101" showErrorMessage="1" showInputMessage="1" allowBlank="1" errorTitle="Status não permitido" error="Selecione um status disponível na lista." promptTitle="Status do cliente" prompt="Selecione o status atual do relacionamento." type="list">
      <formula1>'Listas_Apoio'!$E$2:$E$4</formula1>
    </dataValidation>
    <dataValidation sqref="K2:K101" showErrorMessage="1" showInputMessage="1" allowBlank="1" errorTitle="UF não permitida" error="Selecione uma UF brasileira disponível na lista." promptTitle="Unidade Federativa" prompt="Selecione a UF do cliente." type="list">
      <formula1>'Listas_Apoio'!$F$2:$F$28</formula1>
    </dataValidation>
    <dataValidation sqref="L2:L101" showErrorMessage="1" showInputMessage="1" allowBlank="1" errorTitle="Segmento não permitido" error="Selecione um segmento disponível na lista." promptTitle="Segmento" prompt="Selecione o segmento econômico do cliente." type="list">
      <formula1>'Listas_Apoio'!$G$2:$G$8</formula1>
    </dataValidation>
    <dataValidation sqref="M2:M101" showErrorMessage="1" showInputMessage="1" allowBlank="1" errorTitle="Origem não permitida" error="Selecione uma origem disponível na lista." promptTitle="Origem do lead" prompt="Selecione a origem do lead." type="list">
      <formula1>'Listas_Apoio'!$H$2:$H$7</formula1>
    </dataValidation>
    <dataValidation sqref="N2:N101" showErrorMessage="1" showInputMessage="1" allowBlank="1" errorTitle="Vendedor não permitido" error="Selecione um vendedor disponível na lista." promptTitle="Vendedor responsável" prompt="Selecione o vendedor responsável." type="list">
      <formula1>'Listas_Apoio'!$A$2:$A$6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4" customWidth="1" min="3" max="3"/>
    <col width="20" customWidth="1" min="4" max="4"/>
    <col width="14" customWidth="1" min="5" max="5"/>
    <col width="10" customWidth="1" min="6" max="6"/>
    <col width="18" customWidth="1" min="7" max="7"/>
    <col width="18" customWidth="1" min="8" max="8"/>
  </cols>
  <sheetData>
    <row r="1">
      <c r="A1" s="1" t="inlineStr">
        <is>
          <t>Vendedor</t>
        </is>
      </c>
      <c r="B1" s="1" t="inlineStr">
        <is>
          <t>Meta Mensal</t>
        </is>
      </c>
      <c r="D1" s="1" t="inlineStr">
        <is>
          <t>Tipos</t>
        </is>
      </c>
      <c r="E1" s="1" t="inlineStr">
        <is>
          <t>Status</t>
        </is>
      </c>
      <c r="F1" s="1" t="inlineStr">
        <is>
          <t>UF</t>
        </is>
      </c>
      <c r="G1" s="1" t="inlineStr">
        <is>
          <t>Segmentos</t>
        </is>
      </c>
      <c r="H1" s="1" t="inlineStr">
        <is>
          <t>Origens do Lead</t>
        </is>
      </c>
    </row>
    <row r="2">
      <c r="A2" s="11" t="inlineStr">
        <is>
          <t>João Silva</t>
        </is>
      </c>
      <c r="B2" s="12" t="n">
        <v>35000</v>
      </c>
      <c r="D2" s="13" t="inlineStr">
        <is>
          <t>Pessoa Física</t>
        </is>
      </c>
      <c r="E2" s="13" t="inlineStr">
        <is>
          <t>Ativo</t>
        </is>
      </c>
      <c r="F2" s="13" t="inlineStr">
        <is>
          <t>AC</t>
        </is>
      </c>
      <c r="G2" s="11" t="inlineStr">
        <is>
          <t>Varejo</t>
        </is>
      </c>
      <c r="H2" s="11" t="inlineStr">
        <is>
          <t>Indicação</t>
        </is>
      </c>
    </row>
    <row r="3">
      <c r="A3" s="14" t="inlineStr">
        <is>
          <t>Maria Oliveira</t>
        </is>
      </c>
      <c r="B3" s="15" t="n">
        <v>40000</v>
      </c>
      <c r="D3" s="16" t="inlineStr">
        <is>
          <t>Pessoa Jurídica</t>
        </is>
      </c>
      <c r="E3" s="16" t="inlineStr">
        <is>
          <t>Inativo</t>
        </is>
      </c>
      <c r="F3" s="16" t="inlineStr">
        <is>
          <t>AL</t>
        </is>
      </c>
      <c r="G3" s="14" t="inlineStr">
        <is>
          <t>Serviços</t>
        </is>
      </c>
      <c r="H3" s="14" t="inlineStr">
        <is>
          <t>Site</t>
        </is>
      </c>
    </row>
    <row r="4">
      <c r="A4" s="11" t="inlineStr">
        <is>
          <t>Pedro Santos</t>
        </is>
      </c>
      <c r="B4" s="12" t="n">
        <v>30000</v>
      </c>
      <c r="D4" s="13" t="n"/>
      <c r="E4" s="13" t="inlineStr">
        <is>
          <t>Prospect</t>
        </is>
      </c>
      <c r="F4" s="13" t="inlineStr">
        <is>
          <t>AP</t>
        </is>
      </c>
      <c r="G4" s="11" t="inlineStr">
        <is>
          <t>Indústria</t>
        </is>
      </c>
      <c r="H4" s="11" t="inlineStr">
        <is>
          <t>Instagram</t>
        </is>
      </c>
    </row>
    <row r="5">
      <c r="A5" s="14" t="inlineStr">
        <is>
          <t>Ana Souza</t>
        </is>
      </c>
      <c r="B5" s="15" t="n">
        <v>38000</v>
      </c>
      <c r="D5" s="16" t="n"/>
      <c r="E5" s="16" t="n"/>
      <c r="F5" s="16" t="inlineStr">
        <is>
          <t>AM</t>
        </is>
      </c>
      <c r="G5" s="14" t="inlineStr">
        <is>
          <t>Agronegócio</t>
        </is>
      </c>
      <c r="H5" s="14" t="inlineStr">
        <is>
          <t>WhatsApp</t>
        </is>
      </c>
    </row>
    <row r="6">
      <c r="A6" s="11" t="inlineStr">
        <is>
          <t>Carlos Pereira</t>
        </is>
      </c>
      <c r="B6" s="12" t="n">
        <v>32000</v>
      </c>
      <c r="D6" s="13" t="n"/>
      <c r="E6" s="13" t="n"/>
      <c r="F6" s="13" t="inlineStr">
        <is>
          <t>BA</t>
        </is>
      </c>
      <c r="G6" s="11" t="inlineStr">
        <is>
          <t>Tecnologia</t>
        </is>
      </c>
      <c r="H6" s="11" t="inlineStr">
        <is>
          <t>Evento</t>
        </is>
      </c>
    </row>
    <row r="7">
      <c r="A7" s="14" t="n"/>
      <c r="B7" s="16" t="n"/>
      <c r="D7" s="16" t="n"/>
      <c r="E7" s="16" t="n"/>
      <c r="F7" s="16" t="inlineStr">
        <is>
          <t>CE</t>
        </is>
      </c>
      <c r="G7" s="14" t="inlineStr">
        <is>
          <t>Saúde</t>
        </is>
      </c>
      <c r="H7" s="14" t="inlineStr">
        <is>
          <t>Prospecção</t>
        </is>
      </c>
    </row>
    <row r="8">
      <c r="A8" s="11" t="n"/>
      <c r="B8" s="13" t="n"/>
      <c r="D8" s="13" t="n"/>
      <c r="E8" s="13" t="n"/>
      <c r="F8" s="13" t="inlineStr">
        <is>
          <t>DF</t>
        </is>
      </c>
      <c r="G8" s="11" t="inlineStr">
        <is>
          <t>Educação</t>
        </is>
      </c>
      <c r="H8" s="11" t="n"/>
    </row>
    <row r="9" ht="32" customHeight="1">
      <c r="A9" s="17" t="inlineStr">
        <is>
          <t>Uso técnico</t>
        </is>
      </c>
      <c r="B9" s="18" t="inlineStr">
        <is>
          <t>Listas utilizadas nas validações de dados e preparadas para futuras rotinas VBA.</t>
        </is>
      </c>
      <c r="D9" s="16" t="n"/>
      <c r="E9" s="16" t="n"/>
      <c r="F9" s="16" t="inlineStr">
        <is>
          <t>ES</t>
        </is>
      </c>
      <c r="G9" s="14" t="n"/>
      <c r="H9" s="14" t="n"/>
    </row>
    <row r="10">
      <c r="A10" s="11" t="n"/>
      <c r="B10" s="13" t="n"/>
      <c r="D10" s="13" t="n"/>
      <c r="E10" s="13" t="n"/>
      <c r="F10" s="13" t="inlineStr">
        <is>
          <t>GO</t>
        </is>
      </c>
      <c r="G10" s="11" t="n"/>
      <c r="H10" s="11" t="n"/>
    </row>
    <row r="11">
      <c r="A11" s="14" t="n"/>
      <c r="B11" s="16" t="n"/>
      <c r="D11" s="16" t="n"/>
      <c r="E11" s="16" t="n"/>
      <c r="F11" s="16" t="inlineStr">
        <is>
          <t>MA</t>
        </is>
      </c>
      <c r="G11" s="14" t="n"/>
      <c r="H11" s="14" t="n"/>
    </row>
    <row r="12">
      <c r="A12" s="11" t="n"/>
      <c r="B12" s="13" t="n"/>
      <c r="D12" s="13" t="n"/>
      <c r="E12" s="13" t="n"/>
      <c r="F12" s="13" t="inlineStr">
        <is>
          <t>MT</t>
        </is>
      </c>
      <c r="G12" s="11" t="n"/>
      <c r="H12" s="11" t="n"/>
    </row>
    <row r="13">
      <c r="A13" s="14" t="n"/>
      <c r="B13" s="16" t="n"/>
      <c r="D13" s="16" t="n"/>
      <c r="E13" s="16" t="n"/>
      <c r="F13" s="16" t="inlineStr">
        <is>
          <t>MS</t>
        </is>
      </c>
      <c r="G13" s="14" t="n"/>
      <c r="H13" s="14" t="n"/>
    </row>
    <row r="14">
      <c r="A14" s="11" t="n"/>
      <c r="B14" s="13" t="n"/>
      <c r="D14" s="13" t="n"/>
      <c r="E14" s="13" t="n"/>
      <c r="F14" s="13" t="inlineStr">
        <is>
          <t>MG</t>
        </is>
      </c>
      <c r="G14" s="11" t="n"/>
      <c r="H14" s="11" t="n"/>
    </row>
    <row r="15">
      <c r="A15" s="14" t="n"/>
      <c r="B15" s="16" t="n"/>
      <c r="D15" s="16" t="n"/>
      <c r="E15" s="16" t="n"/>
      <c r="F15" s="16" t="inlineStr">
        <is>
          <t>PA</t>
        </is>
      </c>
      <c r="G15" s="14" t="n"/>
      <c r="H15" s="14" t="n"/>
    </row>
    <row r="16">
      <c r="A16" s="11" t="n"/>
      <c r="B16" s="13" t="n"/>
      <c r="D16" s="13" t="n"/>
      <c r="E16" s="13" t="n"/>
      <c r="F16" s="13" t="inlineStr">
        <is>
          <t>PB</t>
        </is>
      </c>
      <c r="G16" s="11" t="n"/>
      <c r="H16" s="11" t="n"/>
    </row>
    <row r="17">
      <c r="A17" s="14" t="n"/>
      <c r="B17" s="16" t="n"/>
      <c r="D17" s="16" t="n"/>
      <c r="E17" s="16" t="n"/>
      <c r="F17" s="16" t="inlineStr">
        <is>
          <t>PR</t>
        </is>
      </c>
      <c r="G17" s="14" t="n"/>
      <c r="H17" s="14" t="n"/>
    </row>
    <row r="18">
      <c r="A18" s="11" t="n"/>
      <c r="B18" s="13" t="n"/>
      <c r="D18" s="13" t="n"/>
      <c r="E18" s="13" t="n"/>
      <c r="F18" s="13" t="inlineStr">
        <is>
          <t>PE</t>
        </is>
      </c>
      <c r="G18" s="11" t="n"/>
      <c r="H18" s="11" t="n"/>
    </row>
    <row r="19">
      <c r="A19" s="14" t="n"/>
      <c r="B19" s="16" t="n"/>
      <c r="D19" s="16" t="n"/>
      <c r="E19" s="16" t="n"/>
      <c r="F19" s="16" t="inlineStr">
        <is>
          <t>PI</t>
        </is>
      </c>
      <c r="G19" s="14" t="n"/>
      <c r="H19" s="14" t="n"/>
    </row>
    <row r="20">
      <c r="A20" s="11" t="n"/>
      <c r="B20" s="13" t="n"/>
      <c r="D20" s="13" t="n"/>
      <c r="E20" s="13" t="n"/>
      <c r="F20" s="13" t="inlineStr">
        <is>
          <t>RJ</t>
        </is>
      </c>
      <c r="G20" s="11" t="n"/>
      <c r="H20" s="11" t="n"/>
    </row>
    <row r="21">
      <c r="A21" s="14" t="n"/>
      <c r="B21" s="16" t="n"/>
      <c r="D21" s="16" t="n"/>
      <c r="E21" s="16" t="n"/>
      <c r="F21" s="16" t="inlineStr">
        <is>
          <t>RN</t>
        </is>
      </c>
      <c r="G21" s="14" t="n"/>
      <c r="H21" s="14" t="n"/>
    </row>
    <row r="22">
      <c r="A22" s="11" t="n"/>
      <c r="B22" s="13" t="n"/>
      <c r="D22" s="13" t="n"/>
      <c r="E22" s="13" t="n"/>
      <c r="F22" s="13" t="inlineStr">
        <is>
          <t>RS</t>
        </is>
      </c>
      <c r="G22" s="11" t="n"/>
      <c r="H22" s="11" t="n"/>
    </row>
    <row r="23">
      <c r="A23" s="14" t="n"/>
      <c r="B23" s="16" t="n"/>
      <c r="D23" s="16" t="n"/>
      <c r="E23" s="16" t="n"/>
      <c r="F23" s="16" t="inlineStr">
        <is>
          <t>RO</t>
        </is>
      </c>
      <c r="G23" s="14" t="n"/>
      <c r="H23" s="14" t="n"/>
    </row>
    <row r="24">
      <c r="A24" s="11" t="n"/>
      <c r="B24" s="13" t="n"/>
      <c r="D24" s="13" t="n"/>
      <c r="E24" s="13" t="n"/>
      <c r="F24" s="13" t="inlineStr">
        <is>
          <t>RR</t>
        </is>
      </c>
      <c r="G24" s="11" t="n"/>
      <c r="H24" s="11" t="n"/>
    </row>
    <row r="25">
      <c r="A25" s="14" t="n"/>
      <c r="B25" s="16" t="n"/>
      <c r="D25" s="16" t="n"/>
      <c r="E25" s="16" t="n"/>
      <c r="F25" s="16" t="inlineStr">
        <is>
          <t>SC</t>
        </is>
      </c>
      <c r="G25" s="14" t="n"/>
      <c r="H25" s="14" t="n"/>
    </row>
    <row r="26">
      <c r="A26" s="11" t="n"/>
      <c r="B26" s="13" t="n"/>
      <c r="D26" s="13" t="n"/>
      <c r="E26" s="13" t="n"/>
      <c r="F26" s="13" t="inlineStr">
        <is>
          <t>SP</t>
        </is>
      </c>
      <c r="G26" s="11" t="n"/>
      <c r="H26" s="11" t="n"/>
    </row>
    <row r="27">
      <c r="A27" s="14" t="n"/>
      <c r="B27" s="16" t="n"/>
      <c r="D27" s="16" t="n"/>
      <c r="E27" s="16" t="n"/>
      <c r="F27" s="16" t="inlineStr">
        <is>
          <t>SE</t>
        </is>
      </c>
      <c r="G27" s="14" t="n"/>
      <c r="H27" s="14" t="n"/>
    </row>
    <row r="28">
      <c r="A28" s="11" t="n"/>
      <c r="B28" s="13" t="n"/>
      <c r="D28" s="13" t="n"/>
      <c r="E28" s="13" t="n"/>
      <c r="F28" s="13" t="inlineStr">
        <is>
          <t>TO</t>
        </is>
      </c>
      <c r="G28" s="11" t="n"/>
      <c r="H28" s="1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1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15" customWidth="1" min="4" max="4"/>
    <col width="14" customWidth="1" min="5" max="5"/>
    <col width="4" customWidth="1" min="6" max="6"/>
    <col width="17" customWidth="1" min="7" max="7"/>
    <col width="16" customWidth="1" min="8" max="8"/>
    <col width="4" customWidth="1" min="9" max="9"/>
    <col width="18" customWidth="1" min="10" max="10"/>
    <col width="16" customWidth="1" min="11" max="11"/>
    <col width="4" customWidth="1" min="12" max="12"/>
  </cols>
  <sheetData>
    <row r="1" ht="30" customHeight="1">
      <c r="A1" s="19" t="inlineStr">
        <is>
          <t>Dashboard Executivo | Cadastro de Clientes</t>
        </is>
      </c>
    </row>
    <row r="2"/>
    <row r="3">
      <c r="A3" s="20" t="inlineStr">
        <is>
          <t>Total de clientes</t>
        </is>
      </c>
      <c r="B3" s="21">
        <f>COUNTA('Cadastro_Clientes'!$B$2:$B$101)</f>
        <v/>
      </c>
    </row>
    <row r="4">
      <c r="A4" s="20" t="inlineStr">
        <is>
          <t>Clientes ativos</t>
        </is>
      </c>
      <c r="B4" s="21">
        <f>COUNTIF('Cadastro_Clientes'!$O$2:$O$101,"Ativo")</f>
        <v/>
      </c>
    </row>
    <row r="5">
      <c r="A5" s="20" t="inlineStr">
        <is>
          <t>Clientes prospect</t>
        </is>
      </c>
      <c r="B5" s="21">
        <f>COUNTIF('Cadastro_Clientes'!$O$2:$O$101,"Prospect")</f>
        <v/>
      </c>
    </row>
    <row r="6">
      <c r="A6" s="20" t="inlineStr">
        <is>
          <t>Clientes inativos</t>
        </is>
      </c>
      <c r="B6" s="21">
        <f>COUNTIF('Cadastro_Clientes'!$O$2:$O$101,"Inativo")</f>
        <v/>
      </c>
    </row>
    <row r="7">
      <c r="A7" s="20" t="inlineStr">
        <is>
          <t>Faturamento acumulado</t>
        </is>
      </c>
      <c r="B7" s="22">
        <f>SUM('Cadastro_Clientes'!$Q$2:$Q$101)</f>
        <v/>
      </c>
    </row>
    <row r="8">
      <c r="A8" s="20" t="inlineStr">
        <is>
          <t>Ticket médio</t>
        </is>
      </c>
      <c r="B8" s="22">
        <f>IFERROR(AVERAGE('Cadastro_Clientes'!$S$2:$S$101),0)</f>
        <v/>
      </c>
    </row>
    <row r="9">
      <c r="A9" s="20" t="inlineStr">
        <is>
          <t>Percentual de clientes ativos</t>
        </is>
      </c>
      <c r="B9" s="23">
        <f>IFERROR(B4/B3,0)</f>
        <v/>
      </c>
    </row>
    <row r="10">
      <c r="A10" s="20" t="inlineStr">
        <is>
          <t>Clientes para reativação</t>
        </is>
      </c>
      <c r="B10" s="21">
        <f>COUNTIF('Cadastro_Clientes'!$V$2:$V$101,"Reativar")</f>
        <v/>
      </c>
    </row>
    <row r="11"/>
    <row r="12"/>
    <row r="13">
      <c r="A13" s="24" t="inlineStr">
        <is>
          <t>Desempenho por Vendedor</t>
        </is>
      </c>
      <c r="G13" s="24" t="inlineStr">
        <is>
          <t>Distribuição por Status</t>
        </is>
      </c>
      <c r="J13" s="24" t="inlineStr">
        <is>
          <t>Clientes por Segmento</t>
        </is>
      </c>
    </row>
    <row r="14">
      <c r="A14" s="25" t="inlineStr">
        <is>
          <t>Vendedor</t>
        </is>
      </c>
      <c r="B14" s="25" t="inlineStr">
        <is>
          <t>Meta Mensal</t>
        </is>
      </c>
      <c r="C14" s="25" t="inlineStr">
        <is>
          <t>Vendas Acumuladas</t>
        </is>
      </c>
      <c r="D14" s="25" t="inlineStr">
        <is>
          <t>Atingimento</t>
        </is>
      </c>
      <c r="E14" s="25" t="inlineStr">
        <is>
          <t>Clientes</t>
        </is>
      </c>
      <c r="G14" s="25" t="inlineStr">
        <is>
          <t>Status</t>
        </is>
      </c>
      <c r="H14" s="25" t="inlineStr">
        <is>
          <t>Quantidade</t>
        </is>
      </c>
      <c r="J14" s="25" t="inlineStr">
        <is>
          <t>Segmento</t>
        </is>
      </c>
      <c r="K14" s="25" t="inlineStr">
        <is>
          <t>Clientes</t>
        </is>
      </c>
    </row>
    <row r="15">
      <c r="A15" s="11">
        <f>'Listas_Apoio'!$A$2</f>
        <v/>
      </c>
      <c r="B15" s="12">
        <f>IFERROR(VLOOKUP(A15,'Listas_Apoio'!$A$2:$B$6,2,FALSE),0)</f>
        <v/>
      </c>
      <c r="C15" s="26">
        <f>SUMIF('Cadastro_Clientes'!$N$2:$N$101,A15,'Cadastro_Clientes'!$Q$2:$Q$101)</f>
        <v/>
      </c>
      <c r="D15" s="27">
        <f>IFERROR(C15/B15,0)</f>
        <v/>
      </c>
      <c r="E15" s="13">
        <f>COUNTIF('Cadastro_Clientes'!$N$2:$N$101,A15)</f>
        <v/>
      </c>
      <c r="G15" s="13" t="inlineStr">
        <is>
          <t>Ativo</t>
        </is>
      </c>
      <c r="H15" s="13">
        <f>COUNTIF('Cadastro_Clientes'!$O$2:$O$101,G15)</f>
        <v/>
      </c>
      <c r="J15" s="11">
        <f>'Listas_Apoio'!$G$2</f>
        <v/>
      </c>
      <c r="K15" s="13">
        <f>COUNTIF('Cadastro_Clientes'!$L$2:$L$101,J15)</f>
        <v/>
      </c>
    </row>
    <row r="16">
      <c r="A16" s="14">
        <f>'Listas_Apoio'!$A$3</f>
        <v/>
      </c>
      <c r="B16" s="15">
        <f>IFERROR(VLOOKUP(A16,'Listas_Apoio'!$A$2:$B$6,2,FALSE),0)</f>
        <v/>
      </c>
      <c r="C16" s="28">
        <f>SUMIF('Cadastro_Clientes'!$N$2:$N$101,A16,'Cadastro_Clientes'!$Q$2:$Q$101)</f>
        <v/>
      </c>
      <c r="D16" s="29">
        <f>IFERROR(C16/B16,0)</f>
        <v/>
      </c>
      <c r="E16" s="16">
        <f>COUNTIF('Cadastro_Clientes'!$N$2:$N$101,A16)</f>
        <v/>
      </c>
      <c r="G16" s="16" t="inlineStr">
        <is>
          <t>Inativo</t>
        </is>
      </c>
      <c r="H16" s="16">
        <f>COUNTIF('Cadastro_Clientes'!$O$2:$O$101,G16)</f>
        <v/>
      </c>
      <c r="J16" s="14">
        <f>'Listas_Apoio'!$G$3</f>
        <v/>
      </c>
      <c r="K16" s="16">
        <f>COUNTIF('Cadastro_Clientes'!$L$2:$L$101,J16)</f>
        <v/>
      </c>
    </row>
    <row r="17">
      <c r="A17" s="11">
        <f>'Listas_Apoio'!$A$4</f>
        <v/>
      </c>
      <c r="B17" s="12">
        <f>IFERROR(VLOOKUP(A17,'Listas_Apoio'!$A$2:$B$6,2,FALSE),0)</f>
        <v/>
      </c>
      <c r="C17" s="26">
        <f>SUMIF('Cadastro_Clientes'!$N$2:$N$101,A17,'Cadastro_Clientes'!$Q$2:$Q$101)</f>
        <v/>
      </c>
      <c r="D17" s="27">
        <f>IFERROR(C17/B17,0)</f>
        <v/>
      </c>
      <c r="E17" s="13">
        <f>COUNTIF('Cadastro_Clientes'!$N$2:$N$101,A17)</f>
        <v/>
      </c>
      <c r="G17" s="13" t="inlineStr">
        <is>
          <t>Prospect</t>
        </is>
      </c>
      <c r="H17" s="13">
        <f>COUNTIF('Cadastro_Clientes'!$O$2:$O$101,G17)</f>
        <v/>
      </c>
      <c r="J17" s="11">
        <f>'Listas_Apoio'!$G$4</f>
        <v/>
      </c>
      <c r="K17" s="13">
        <f>COUNTIF('Cadastro_Clientes'!$L$2:$L$101,J17)</f>
        <v/>
      </c>
    </row>
    <row r="18">
      <c r="A18" s="14">
        <f>'Listas_Apoio'!$A$5</f>
        <v/>
      </c>
      <c r="B18" s="15">
        <f>IFERROR(VLOOKUP(A18,'Listas_Apoio'!$A$2:$B$6,2,FALSE),0)</f>
        <v/>
      </c>
      <c r="C18" s="28">
        <f>SUMIF('Cadastro_Clientes'!$N$2:$N$101,A18,'Cadastro_Clientes'!$Q$2:$Q$101)</f>
        <v/>
      </c>
      <c r="D18" s="29">
        <f>IFERROR(C18/B18,0)</f>
        <v/>
      </c>
      <c r="E18" s="16">
        <f>COUNTIF('Cadastro_Clientes'!$N$2:$N$101,A18)</f>
        <v/>
      </c>
      <c r="J18" s="14">
        <f>'Listas_Apoio'!$G$5</f>
        <v/>
      </c>
      <c r="K18" s="16">
        <f>COUNTIF('Cadastro_Clientes'!$L$2:$L$101,J18)</f>
        <v/>
      </c>
    </row>
    <row r="19">
      <c r="A19" s="11">
        <f>'Listas_Apoio'!$A$6</f>
        <v/>
      </c>
      <c r="B19" s="12">
        <f>IFERROR(VLOOKUP(A19,'Listas_Apoio'!$A$2:$B$6,2,FALSE),0)</f>
        <v/>
      </c>
      <c r="C19" s="26">
        <f>SUMIF('Cadastro_Clientes'!$N$2:$N$101,A19,'Cadastro_Clientes'!$Q$2:$Q$101)</f>
        <v/>
      </c>
      <c r="D19" s="27">
        <f>IFERROR(C19/B19,0)</f>
        <v/>
      </c>
      <c r="E19" s="13">
        <f>COUNTIF('Cadastro_Clientes'!$N$2:$N$101,A19)</f>
        <v/>
      </c>
      <c r="J19" s="11">
        <f>'Listas_Apoio'!$G$6</f>
        <v/>
      </c>
      <c r="K19" s="13">
        <f>COUNTIF('Cadastro_Clientes'!$L$2:$L$101,J19)</f>
        <v/>
      </c>
    </row>
    <row r="20">
      <c r="J20" s="14">
        <f>'Listas_Apoio'!$G$7</f>
        <v/>
      </c>
      <c r="K20" s="16">
        <f>COUNTIF('Cadastro_Clientes'!$L$2:$L$101,J20)</f>
        <v/>
      </c>
    </row>
    <row r="21">
      <c r="J21" s="11">
        <f>'Listas_Apoio'!$G$8</f>
        <v/>
      </c>
      <c r="K21" s="13">
        <f>COUNTIF('Cadastro_Clientes'!$L$2:$L$101,J21)</f>
        <v/>
      </c>
    </row>
  </sheetData>
  <mergeCells count="1">
    <mergeCell ref="A1:L1"/>
  </mergeCells>
  <conditionalFormatting sqref="D15:D19">
    <cfRule type="expression" priority="1" dxfId="6" stopIfTrue="0">
      <formula>$D15&gt;=1</formula>
    </cfRule>
    <cfRule type="expression" priority="2" dxfId="4" stopIfTrue="0">
      <formula>$D15&lt;1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8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9" t="inlineStr">
        <is>
          <t>Instruções de Uso | Cadastro de Clientes VBA</t>
        </is>
      </c>
    </row>
    <row r="2"/>
    <row r="3" ht="52" customHeight="1">
      <c r="A3" s="30" t="inlineStr">
        <is>
          <t>Como cadastrar ou atualizar</t>
        </is>
      </c>
      <c r="B3" s="31" t="inlineStr">
        <is>
          <t>Utilize a aba Cadastro_Clientes. Preencha as células em amarelo claro e mantenha CPF/CNPJ, telefone e WhatsApp como texto para preservar zeros e pontuação. O ID, Ticket Médio, Dias sem Compra e Classificação são calculados automaticamente.</t>
        </is>
      </c>
    </row>
    <row r="4" ht="52" customHeight="1">
      <c r="A4" s="30" t="inlineStr">
        <is>
          <t>Campos obrigatórios recomendados</t>
        </is>
      </c>
      <c r="B4" s="32" t="inlineStr">
        <is>
          <t>Para uma base comercial consistente, informe Nome/Razão Social, Tipo, CPF/CNPJ, Data de Cadastro, Cidade, UF, Segmento, Vendedor Responsável e Status. Use as listas suspensas para evitar divergências de cadastro.</t>
        </is>
      </c>
    </row>
    <row r="5" ht="52" customHeight="1">
      <c r="A5" s="30" t="inlineStr">
        <is>
          <t>Filtros e localização</t>
        </is>
      </c>
      <c r="B5" s="31" t="inlineStr">
        <is>
          <t>Use os filtros do cabeçalho da aba Cadastro_Clientes para localizar clientes por cidade, UF, segmento, vendedor, status ou classificação. O cabeçalho permanece visível durante a navegação.</t>
        </is>
      </c>
    </row>
    <row r="6" ht="52" customHeight="1">
      <c r="A6" s="30" t="inlineStr">
        <is>
          <t>Interpretação da classificação</t>
        </is>
      </c>
      <c r="B6" s="32" t="inlineStr">
        <is>
          <t>Recente indica última compra em até 30 dias. Atenção indica período entre 31 e 90 dias. Reativar indica mais de 90 dias sem compra. Sem histórico identifica cliente sem compra registrada. Inativo prevalece quando o status cadastrado for Inativo.</t>
        </is>
      </c>
    </row>
    <row r="7" ht="52" customHeight="1">
      <c r="A7" s="30" t="inlineStr">
        <is>
          <t>Contato vencido</t>
        </is>
      </c>
      <c r="B7" s="31" t="inlineStr">
        <is>
          <t>A coluna Próximo Contato fica destacada em vermelho quando a data estiver anterior à data atual. Atualize esse campo após cada interação comercial para manter a rotina de acompanhamento confiável.</t>
        </is>
      </c>
    </row>
    <row r="8" ht="52" customHeight="1">
      <c r="A8" s="30" t="inlineStr">
        <is>
          <t>Atualização do dashboard</t>
        </is>
      </c>
      <c r="B8" s="32" t="inlineStr">
        <is>
          <t>O Dashboard consolida automaticamente os 100 registros preparados na base. Após inserir ou atualizar dados, abra ou recalcule a planilha no Excel para atualizar indicadores e gráficos.</t>
        </is>
      </c>
    </row>
    <row r="9" ht="52" customHeight="1">
      <c r="A9" s="30" t="inlineStr">
        <is>
          <t>Futura automação VBA</t>
        </is>
      </c>
      <c r="B9" s="31" t="inlineStr">
        <is>
          <t>A estrutura foi preparada para futura inclusão de botões Novo Cliente, Pesquisar, Editar e Exportar. As listas da aba Listas_Apoio podem servir de referência para rotinas VBA, formulários e validações adicionais.</t>
        </is>
      </c>
    </row>
    <row r="10" ht="52" customHeight="1">
      <c r="A10" s="30" t="inlineStr">
        <is>
          <t>LGPD e ANPD</t>
        </is>
      </c>
      <c r="B10" s="32" t="inlineStr">
        <is>
          <t>CPF/CNPJ, e-mail, telefone e WhatsApp são dados pessoais ou empresariais sensíveis ao contexto comercial. Restrinja o acesso ao arquivo, registre a finalidade de uso, minimize compartilhamentos e observe as diretrizes aplicáveis da LGPD e da ANPD.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2026-09-23T06:25:01Z</dcterms:created>
  <dcterms:modified xmlns:dcterms="http://purl.org/dc/terms/" xmlns:xsi="http://www.w3.org/2001/XMLSchema-instance" xsi:type="dcterms:W3CDTF">2026-09-23T06:25:01Z</dcterms:modified>
</cp:coreProperties>
</file>